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95" windowHeight="58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<sst xmlns="http://schemas.openxmlformats.org/spreadsheetml/2006/main" count="603" uniqueCount="267">
  <si>
    <t>Р А С Ч Е Т Ы</t>
  </si>
  <si>
    <t>№№</t>
  </si>
  <si>
    <t>пп</t>
  </si>
  <si>
    <t>Ед.</t>
  </si>
  <si>
    <t>изм.</t>
  </si>
  <si>
    <t>Обосно-</t>
  </si>
  <si>
    <t>вание</t>
  </si>
  <si>
    <t>Затраты</t>
  </si>
  <si>
    <t>труда на</t>
  </si>
  <si>
    <t>единицу</t>
  </si>
  <si>
    <t>работ</t>
  </si>
  <si>
    <t>чел/час</t>
  </si>
  <si>
    <t>(услуг),</t>
  </si>
  <si>
    <t>Зарплата</t>
  </si>
  <si>
    <t>на единицу</t>
  </si>
  <si>
    <t>работ (услуг)</t>
  </si>
  <si>
    <t>*норму вре-</t>
  </si>
  <si>
    <t>мени, руб.</t>
  </si>
  <si>
    <t>(руб)с уче-</t>
  </si>
  <si>
    <t>том коэффиц.</t>
  </si>
  <si>
    <t>стесненности</t>
  </si>
  <si>
    <t>работ 1, 2</t>
  </si>
  <si>
    <t>Премии в</t>
  </si>
  <si>
    <t>размере 75%</t>
  </si>
  <si>
    <t>от ФОТ,руб.</t>
  </si>
  <si>
    <t>от ФОТ, руб.</t>
  </si>
  <si>
    <t>Итого</t>
  </si>
  <si>
    <t>по предельным ценам на платные работы ( услуги ) по техобслуживанию жилых домов,</t>
  </si>
  <si>
    <t>зарплата</t>
  </si>
  <si>
    <t>руб.</t>
  </si>
  <si>
    <t>Единый</t>
  </si>
  <si>
    <t>социальный</t>
  </si>
  <si>
    <t>налог 26,3%</t>
  </si>
  <si>
    <t>Накладные</t>
  </si>
  <si>
    <t>расходы</t>
  </si>
  <si>
    <t>Плановые</t>
  </si>
  <si>
    <t>накопления</t>
  </si>
  <si>
    <t>Всего сто-</t>
  </si>
  <si>
    <t>имость</t>
  </si>
  <si>
    <t>работ без</t>
  </si>
  <si>
    <t>НДС, руб.</t>
  </si>
  <si>
    <t>Стоимость</t>
  </si>
  <si>
    <t xml:space="preserve">работ с </t>
  </si>
  <si>
    <t xml:space="preserve">   Утверждаю:</t>
  </si>
  <si>
    <t>Смена смесителей без</t>
  </si>
  <si>
    <t>душевой сетки</t>
  </si>
  <si>
    <t>шт</t>
  </si>
  <si>
    <t>65-5-7</t>
  </si>
  <si>
    <t>То же, с душевой сеткой</t>
  </si>
  <si>
    <t>65-5-6</t>
  </si>
  <si>
    <t>Смена смывного бачка</t>
  </si>
  <si>
    <t>65-6-9</t>
  </si>
  <si>
    <t>Смена унитаза-компакт</t>
  </si>
  <si>
    <t>65-6-12</t>
  </si>
  <si>
    <t>Смена унитаза</t>
  </si>
  <si>
    <t>65-6-14</t>
  </si>
  <si>
    <t>Смена гибкой подводки</t>
  </si>
  <si>
    <t>65-6-10</t>
  </si>
  <si>
    <t>Смена мойки на 1 отделение</t>
  </si>
  <si>
    <t>65-6-15</t>
  </si>
  <si>
    <t>Смена ванны чугунной</t>
  </si>
  <si>
    <t>65-6-17</t>
  </si>
  <si>
    <t>Смена ванны стальной</t>
  </si>
  <si>
    <t>65-6-18</t>
  </si>
  <si>
    <t>Смена раковины</t>
  </si>
  <si>
    <t>65-6-19</t>
  </si>
  <si>
    <t>Смена полотенцесушителя</t>
  </si>
  <si>
    <t>65-6-20</t>
  </si>
  <si>
    <t>Смена умывальника</t>
  </si>
  <si>
    <t>65-6-24</t>
  </si>
  <si>
    <t>Смена шарового крана смывного</t>
  </si>
  <si>
    <t>бачка</t>
  </si>
  <si>
    <t>65-6-25</t>
  </si>
  <si>
    <t>Смена резиновых манжет унитаз</t>
  </si>
  <si>
    <t>65-6-6</t>
  </si>
  <si>
    <t>Зарплата с</t>
  </si>
  <si>
    <t>учетом разря</t>
  </si>
  <si>
    <t>дного коэфф.</t>
  </si>
  <si>
    <t>квалификации</t>
  </si>
  <si>
    <t>работ 4 разр.</t>
  </si>
  <si>
    <t>Регулировка смывного бачка</t>
  </si>
  <si>
    <t>65-6-26</t>
  </si>
  <si>
    <t>Смена труб стальных диам.15мм</t>
  </si>
  <si>
    <t>м</t>
  </si>
  <si>
    <t>65-9-1</t>
  </si>
  <si>
    <t>Тоже,диам.20мм</t>
  </si>
  <si>
    <t>65-9-2</t>
  </si>
  <si>
    <t>Замена стальн.труб ХВС на</t>
  </si>
  <si>
    <t>металлполимерные диам.15мм</t>
  </si>
  <si>
    <t>65-9-10</t>
  </si>
  <si>
    <t>То же, диам.20мм</t>
  </si>
  <si>
    <t>65-9-11</t>
  </si>
  <si>
    <t>Замена стальн.труб отоплен. на</t>
  </si>
  <si>
    <t>металлполимерные диам.20мм</t>
  </si>
  <si>
    <t>65-15-1</t>
  </si>
  <si>
    <t>Прочистка внутр.канализации</t>
  </si>
  <si>
    <t>65-10-1</t>
  </si>
  <si>
    <t>65-16-1</t>
  </si>
  <si>
    <t>Демонтаж радиаторов до 80кг</t>
  </si>
  <si>
    <t>65-19-1</t>
  </si>
  <si>
    <t>Виды работ (услуг)</t>
  </si>
  <si>
    <t>То же, до 160кг</t>
  </si>
  <si>
    <t>65-19-2</t>
  </si>
  <si>
    <t>Добавление секций радиаторов</t>
  </si>
  <si>
    <t>1 или 2-х крайних</t>
  </si>
  <si>
    <t>рад</t>
  </si>
  <si>
    <t>65-21-1</t>
  </si>
  <si>
    <t>При добавлении свыше 2-х секц.</t>
  </si>
  <si>
    <t>65-21-5</t>
  </si>
  <si>
    <t>1 или 2-х средних</t>
  </si>
  <si>
    <t>65-21-2</t>
  </si>
  <si>
    <t>крайних добавл. к расц.65-21-1</t>
  </si>
  <si>
    <t>средних добавл. к расц.65-21-2</t>
  </si>
  <si>
    <t>65-21-6</t>
  </si>
  <si>
    <t>Прочистка и промывка отопи-</t>
  </si>
  <si>
    <t>тельных приборов    до 80 кг</t>
  </si>
  <si>
    <t>приб</t>
  </si>
  <si>
    <t xml:space="preserve">работ </t>
  </si>
  <si>
    <t>То же до 160 кг</t>
  </si>
  <si>
    <t>65-22-1</t>
  </si>
  <si>
    <t>65-22-2</t>
  </si>
  <si>
    <t>65-1-1</t>
  </si>
  <si>
    <t>Разборка стальных труб до 32мм</t>
  </si>
  <si>
    <t>Смена чугунных труб канализ.</t>
  </si>
  <si>
    <t>65-7-2</t>
  </si>
  <si>
    <t>Смена стальн.труб диам.15мм</t>
  </si>
  <si>
    <t>То же, диам.25мм</t>
  </si>
  <si>
    <t>65-9-3</t>
  </si>
  <si>
    <t>18-03-1-1</t>
  </si>
  <si>
    <t>Смена сифонов</t>
  </si>
  <si>
    <t>65-6-3</t>
  </si>
  <si>
    <t>Установка радиаторов 7 секц.</t>
  </si>
  <si>
    <t>3квт</t>
  </si>
  <si>
    <t>1987ч*108,4%</t>
  </si>
  <si>
    <t>3500р.*12мес/</t>
  </si>
  <si>
    <t>по ООО "Жилкомсервис"</t>
  </si>
  <si>
    <t>Директор ООО "Жилкомсервис"</t>
  </si>
  <si>
    <t xml:space="preserve">   "_____"______________2009г.</t>
  </si>
  <si>
    <t>Смена сгонов диам. до 20мм</t>
  </si>
  <si>
    <t xml:space="preserve">       Ю.А.Тумашков</t>
  </si>
  <si>
    <t>Смена вентилей диам.до 20мм</t>
  </si>
  <si>
    <t>Смена вентилей диам.до 32мм</t>
  </si>
  <si>
    <t>Установка водосчетчика</t>
  </si>
  <si>
    <t>65-5-1</t>
  </si>
  <si>
    <t>65-5-2</t>
  </si>
  <si>
    <t>Смена участков труб д.до 20мм</t>
  </si>
  <si>
    <t>дополнит.за следующий счетчик</t>
  </si>
  <si>
    <t>Снятие водосчетчика</t>
  </si>
  <si>
    <t>65-34-6</t>
  </si>
  <si>
    <t>Установка смесителя</t>
  </si>
  <si>
    <t>17-1-2-3</t>
  </si>
  <si>
    <t>Смена выключателей</t>
  </si>
  <si>
    <t>67-9-1</t>
  </si>
  <si>
    <t>Смена розеток</t>
  </si>
  <si>
    <t>67-9-2</t>
  </si>
  <si>
    <t>Смена электросчетчиков</t>
  </si>
  <si>
    <t>67-10-1</t>
  </si>
  <si>
    <t>Смена патронов</t>
  </si>
  <si>
    <t>67-11-1</t>
  </si>
  <si>
    <t>Смена светильник.с ламп.накалив</t>
  </si>
  <si>
    <t>67-8-1</t>
  </si>
  <si>
    <t>Демонтаж скрыт.электропроводки</t>
  </si>
  <si>
    <t>67-1-1</t>
  </si>
  <si>
    <t>Прокладка эл.провода под штукат.</t>
  </si>
  <si>
    <t>8-2-403-3</t>
  </si>
  <si>
    <t>Установка звонка элек.с кнопкой</t>
  </si>
  <si>
    <t>8-3-604-1</t>
  </si>
  <si>
    <t>Ремонт форточек</t>
  </si>
  <si>
    <t>56-6-1</t>
  </si>
  <si>
    <t>Обивка дверей дерматином</t>
  </si>
  <si>
    <t>м2</t>
  </si>
  <si>
    <t>56-19-1</t>
  </si>
  <si>
    <t>Ремонт дверных коробок</t>
  </si>
  <si>
    <t>кор</t>
  </si>
  <si>
    <t>56-13-2</t>
  </si>
  <si>
    <t>Ремонт порогов</t>
  </si>
  <si>
    <t>56-17-1</t>
  </si>
  <si>
    <t>Смена стекол</t>
  </si>
  <si>
    <t>63-2-2</t>
  </si>
  <si>
    <t>Смена обоев улучшенных</t>
  </si>
  <si>
    <t>Смена обоев высококачествен.</t>
  </si>
  <si>
    <t>63-5-2</t>
  </si>
  <si>
    <t>63-6-2</t>
  </si>
  <si>
    <t>Разборка покрытия из линолеума</t>
  </si>
  <si>
    <t>Смена замков врезных</t>
  </si>
  <si>
    <t>56-12-5</t>
  </si>
  <si>
    <t>Смена замков накладных</t>
  </si>
  <si>
    <t>56-12-6</t>
  </si>
  <si>
    <t>Смена дверных петель</t>
  </si>
  <si>
    <t>56-12-1</t>
  </si>
  <si>
    <t>Смена дверных ручек-кнопок</t>
  </si>
  <si>
    <t>56-12-4</t>
  </si>
  <si>
    <t>57-2-1</t>
  </si>
  <si>
    <t>Устр.покрытия из линолеума</t>
  </si>
  <si>
    <t>11-1-36-4</t>
  </si>
  <si>
    <t>Разборка полов из керамич.плиток</t>
  </si>
  <si>
    <t>57-2-3</t>
  </si>
  <si>
    <t>Устр-во полов из керамич.плиток</t>
  </si>
  <si>
    <t>11-1-27-3</t>
  </si>
  <si>
    <t>Устр-во покрытий из плиток ПВХ</t>
  </si>
  <si>
    <t>11-1-38-2</t>
  </si>
  <si>
    <t>Сплошн.выравнивание потолков</t>
  </si>
  <si>
    <t>61-1-6</t>
  </si>
  <si>
    <t>Масляная окраска окон 2 раза</t>
  </si>
  <si>
    <t>62-9-5</t>
  </si>
  <si>
    <t>Масляная окраска полов 2 раза</t>
  </si>
  <si>
    <t>62-11-5</t>
  </si>
  <si>
    <t>Масляная окраска дверей 2 раза</t>
  </si>
  <si>
    <t>62-10-5</t>
  </si>
  <si>
    <t>Масляная окраска стен 2 раза</t>
  </si>
  <si>
    <t>62-7-5</t>
  </si>
  <si>
    <t>Смена дощат.полов с доб.новых</t>
  </si>
  <si>
    <t>57-4-4</t>
  </si>
  <si>
    <t>Перестилка дощатых полов</t>
  </si>
  <si>
    <t>57-4-1</t>
  </si>
  <si>
    <t>Пломбирование 1 водосчетчика</t>
  </si>
  <si>
    <t>выполняемых по заявкам населения  (без стоимости материалов) на 2010 год</t>
  </si>
  <si>
    <t>Главный инженер</t>
  </si>
  <si>
    <t>А.Н.Кириллов</t>
  </si>
  <si>
    <t>Смена смесителей без душевой сетки</t>
  </si>
  <si>
    <t>Смена шарового крана смывного бачка</t>
  </si>
  <si>
    <t>Замена стальных труб ХВС на</t>
  </si>
  <si>
    <t>Замена стальных труб отопления на</t>
  </si>
  <si>
    <t>При добавлении свыше 2-х секц. крайних добавлять</t>
  </si>
  <si>
    <t>При добавлении свыше 2-х секц. средних добавлять</t>
  </si>
  <si>
    <t>1 рад.</t>
  </si>
  <si>
    <t>приб.</t>
  </si>
  <si>
    <t>Смена светильников с лампами накаливания</t>
  </si>
  <si>
    <t>Демонтаж скрытой электропроводки</t>
  </si>
  <si>
    <t>Устр.покрытия из линолеума насухо</t>
  </si>
  <si>
    <t>Прочистка внутренней канализации</t>
  </si>
  <si>
    <t>Добавление секций радиаторов 1 или 2 крайних</t>
  </si>
  <si>
    <t>Добавление секций радиаторов 1 или 2 средних</t>
  </si>
  <si>
    <t>Смена чугунных труб канализации</t>
  </si>
  <si>
    <t>Смена стальных труб диам.15мм</t>
  </si>
  <si>
    <t>Дополнительно за следующий счетчик</t>
  </si>
  <si>
    <t>Прокладка электропровода под штукатуркой</t>
  </si>
  <si>
    <t>Установка звонка электрического с кнопкой</t>
  </si>
  <si>
    <t>Разборка полов из керамических плиток</t>
  </si>
  <si>
    <t>Устр-во полов из керамических плиток</t>
  </si>
  <si>
    <t>Устройство покрытий из плиток ПВХ</t>
  </si>
  <si>
    <t>Смена дощатых полов с добавлением новых досок</t>
  </si>
  <si>
    <t>Смена обоев высококачественных</t>
  </si>
  <si>
    <t>Сплошное выравнивание потолков толщ.10мм</t>
  </si>
  <si>
    <t>Масляная окраска окон за 2 раза</t>
  </si>
  <si>
    <t>Масляная окраска полов за 2 раза</t>
  </si>
  <si>
    <t>Масляная окраска дверей за 2 раза</t>
  </si>
  <si>
    <t xml:space="preserve">            СТОИМОСТЬ ПЛАТНЫХ УСЛУГ, ВЫПОЛНЯЕМЫХ</t>
  </si>
  <si>
    <t xml:space="preserve">         ПО ЗАЯВКАМ НАСЕЛЕНИЯ (без стоимости материалов)</t>
  </si>
  <si>
    <t>Утверждаю:</t>
  </si>
  <si>
    <t>Прочистка и промывка отопит. приборов до 80 кг</t>
  </si>
  <si>
    <t>Слив холодной воды</t>
  </si>
  <si>
    <t>Слив горячей воды</t>
  </si>
  <si>
    <t>Слив отопления</t>
  </si>
  <si>
    <t>стояк</t>
  </si>
  <si>
    <t>Масляная окраска стен за  2 раза</t>
  </si>
  <si>
    <t>Директор ООО УК "Деон"</t>
  </si>
  <si>
    <t>_______________В.В.Сыройкин</t>
  </si>
  <si>
    <t>"_____"_____________2012 г.</t>
  </si>
  <si>
    <t xml:space="preserve">                        на 2012 год по ООО  УК "Деон"</t>
  </si>
  <si>
    <t>Установка кран-фильтра для водосчетчика</t>
  </si>
  <si>
    <t>Смена водосчетчика</t>
  </si>
  <si>
    <t>Обивка дверей оцинков.сталью с 1-ой стороны</t>
  </si>
  <si>
    <t>Смена кранов водоразборных</t>
  </si>
  <si>
    <t xml:space="preserve"> руб.</t>
  </si>
  <si>
    <t>Смена участков ст.труб диам. до 20мм</t>
  </si>
  <si>
    <t>Главный инженер                                     Л.Г.Лебедев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</si>
</sst>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5" fontId="1" fillId="0" borderId="20" xfId="0" applyNumberFormat="1" applyFont="1" applyBorder="1" applyAlignment="1">
      <alignment/>
    </xf>
    <xf numFmtId="2" fontId="1" fillId="0" borderId="2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65" fontId="1" fillId="0" borderId="15" xfId="0" applyNumberFormat="1" applyFont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8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0" fillId="0" borderId="19" xfId="0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3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1" fillId="0" borderId="14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K1">
      <selection activeCell="O12" sqref="O12:O128"/>
    </sheetView>
  </sheetViews>
  <sheetFormatPr defaultColWidth="9.00390625" defaultRowHeight="12.75"/>
  <cols>
    <col min="1" max="1" width="4.625" style="0" customWidth="1"/>
    <col min="2" max="2" width="25.375" style="0" customWidth="1"/>
    <col min="3" max="3" width="3.875" style="0" customWidth="1"/>
    <col min="4" max="5" width="7.25390625" style="0" customWidth="1"/>
    <col min="6" max="6" width="10.875" style="0" customWidth="1"/>
    <col min="7" max="7" width="11.00390625" style="0" customWidth="1"/>
    <col min="8" max="8" width="10.875" style="0" customWidth="1"/>
    <col min="9" max="9" width="10.125" style="0" customWidth="1"/>
    <col min="10" max="10" width="7.125" style="0" customWidth="1"/>
    <col min="11" max="11" width="9.625" style="0" customWidth="1"/>
    <col min="12" max="12" width="9.375" style="0" customWidth="1"/>
    <col min="14" max="15" width="8.875" style="0" customWidth="1"/>
  </cols>
  <sheetData>
    <row r="1" ht="12.75">
      <c r="M1" t="s">
        <v>43</v>
      </c>
    </row>
    <row r="2" ht="12.75">
      <c r="M2" t="s">
        <v>136</v>
      </c>
    </row>
    <row r="3" spans="13:15" ht="12.75">
      <c r="M3" s="2"/>
      <c r="N3" s="2"/>
      <c r="O3" s="2"/>
    </row>
    <row r="4" ht="12.75">
      <c r="N4" t="s">
        <v>139</v>
      </c>
    </row>
    <row r="5" ht="12.75">
      <c r="M5" t="s">
        <v>137</v>
      </c>
    </row>
    <row r="7" ht="12.75">
      <c r="H7" s="3" t="s">
        <v>0</v>
      </c>
    </row>
    <row r="8" spans="4:14" ht="12.75">
      <c r="D8" s="3" t="s">
        <v>27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4:14" ht="12.75">
      <c r="D9" s="3" t="s">
        <v>216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4:14" ht="12.75">
      <c r="D10" s="3"/>
      <c r="E10" s="3"/>
      <c r="F10" s="3"/>
      <c r="G10" s="3" t="s">
        <v>135</v>
      </c>
      <c r="H10" s="3"/>
      <c r="I10" s="3"/>
      <c r="J10" s="3"/>
      <c r="K10" s="3"/>
      <c r="L10" s="3"/>
      <c r="M10" s="3"/>
      <c r="N10" s="3"/>
    </row>
    <row r="12" spans="1:15" ht="12.75">
      <c r="A12" s="14" t="s">
        <v>1</v>
      </c>
      <c r="B12" s="14"/>
      <c r="C12" s="18" t="s">
        <v>3</v>
      </c>
      <c r="D12" s="6" t="s">
        <v>5</v>
      </c>
      <c r="E12" s="14" t="s">
        <v>7</v>
      </c>
      <c r="F12" s="6" t="s">
        <v>13</v>
      </c>
      <c r="G12" s="18" t="s">
        <v>75</v>
      </c>
      <c r="H12" s="65" t="s">
        <v>13</v>
      </c>
      <c r="I12" s="6" t="s">
        <v>22</v>
      </c>
      <c r="J12" s="18" t="s">
        <v>26</v>
      </c>
      <c r="K12" s="6" t="s">
        <v>30</v>
      </c>
      <c r="L12" s="18" t="s">
        <v>33</v>
      </c>
      <c r="M12" s="6" t="s">
        <v>35</v>
      </c>
      <c r="N12" s="22" t="s">
        <v>37</v>
      </c>
      <c r="O12" s="18" t="s">
        <v>41</v>
      </c>
    </row>
    <row r="13" spans="1:15" ht="12.75">
      <c r="A13" s="15" t="s">
        <v>2</v>
      </c>
      <c r="B13" s="15"/>
      <c r="C13" s="19" t="s">
        <v>4</v>
      </c>
      <c r="D13" s="8" t="s">
        <v>6</v>
      </c>
      <c r="E13" s="15" t="s">
        <v>8</v>
      </c>
      <c r="F13" s="7" t="s">
        <v>14</v>
      </c>
      <c r="G13" s="15" t="s">
        <v>76</v>
      </c>
      <c r="H13" s="9" t="s">
        <v>18</v>
      </c>
      <c r="I13" s="7" t="s">
        <v>23</v>
      </c>
      <c r="J13" s="19" t="s">
        <v>28</v>
      </c>
      <c r="K13" s="7" t="s">
        <v>31</v>
      </c>
      <c r="L13" s="19" t="s">
        <v>34</v>
      </c>
      <c r="M13" s="7" t="s">
        <v>36</v>
      </c>
      <c r="N13" s="24" t="s">
        <v>38</v>
      </c>
      <c r="O13" s="15" t="s">
        <v>42</v>
      </c>
    </row>
    <row r="14" spans="1:15" ht="12.75">
      <c r="A14" s="16"/>
      <c r="B14" s="95" t="s">
        <v>100</v>
      </c>
      <c r="C14" s="16"/>
      <c r="D14" s="2"/>
      <c r="E14" s="15" t="s">
        <v>9</v>
      </c>
      <c r="F14" s="7" t="s">
        <v>15</v>
      </c>
      <c r="G14" s="15" t="s">
        <v>77</v>
      </c>
      <c r="H14" s="9" t="s">
        <v>19</v>
      </c>
      <c r="I14" s="7" t="s">
        <v>25</v>
      </c>
      <c r="J14" s="19" t="s">
        <v>29</v>
      </c>
      <c r="K14" s="7" t="s">
        <v>32</v>
      </c>
      <c r="L14" s="20">
        <v>0.95</v>
      </c>
      <c r="M14" s="11">
        <v>0.5</v>
      </c>
      <c r="N14" s="24" t="s">
        <v>39</v>
      </c>
      <c r="O14" s="15" t="s">
        <v>40</v>
      </c>
    </row>
    <row r="15" spans="1:15" ht="12.75">
      <c r="A15" s="16"/>
      <c r="B15" s="16"/>
      <c r="C15" s="16"/>
      <c r="D15" s="2"/>
      <c r="E15" s="15" t="s">
        <v>10</v>
      </c>
      <c r="F15" s="7" t="s">
        <v>134</v>
      </c>
      <c r="G15" s="15" t="s">
        <v>78</v>
      </c>
      <c r="H15" s="9" t="s">
        <v>20</v>
      </c>
      <c r="I15" s="2"/>
      <c r="J15" s="16"/>
      <c r="K15" s="7" t="s">
        <v>25</v>
      </c>
      <c r="L15" s="15" t="s">
        <v>25</v>
      </c>
      <c r="M15" s="7" t="s">
        <v>24</v>
      </c>
      <c r="N15" s="24" t="s">
        <v>40</v>
      </c>
      <c r="O15" s="16"/>
    </row>
    <row r="16" spans="1:15" ht="12.75">
      <c r="A16" s="16"/>
      <c r="B16" s="16"/>
      <c r="C16" s="16"/>
      <c r="D16" s="2"/>
      <c r="E16" s="15" t="s">
        <v>12</v>
      </c>
      <c r="F16" s="7" t="s">
        <v>133</v>
      </c>
      <c r="G16" s="15" t="s">
        <v>79</v>
      </c>
      <c r="H16" s="66" t="s">
        <v>21</v>
      </c>
      <c r="I16" s="2"/>
      <c r="J16" s="16"/>
      <c r="K16" s="2"/>
      <c r="L16" s="16"/>
      <c r="M16" s="2"/>
      <c r="N16" s="10"/>
      <c r="O16" s="16"/>
    </row>
    <row r="17" spans="1:15" ht="12.75">
      <c r="A17" s="16"/>
      <c r="B17" s="16"/>
      <c r="C17" s="16"/>
      <c r="D17" s="2"/>
      <c r="E17" s="15" t="s">
        <v>11</v>
      </c>
      <c r="F17" s="7" t="s">
        <v>16</v>
      </c>
      <c r="G17" s="19">
        <v>1.64</v>
      </c>
      <c r="H17" s="67"/>
      <c r="I17" s="2"/>
      <c r="J17" s="16"/>
      <c r="K17" s="2"/>
      <c r="L17" s="16"/>
      <c r="M17" s="2"/>
      <c r="N17" s="10"/>
      <c r="O17" s="16"/>
    </row>
    <row r="18" spans="1:15" ht="12.75">
      <c r="A18" s="17"/>
      <c r="B18" s="17"/>
      <c r="C18" s="17"/>
      <c r="D18" s="1"/>
      <c r="E18" s="17"/>
      <c r="F18" s="13" t="s">
        <v>17</v>
      </c>
      <c r="G18" s="38"/>
      <c r="H18" s="68"/>
      <c r="I18" s="1"/>
      <c r="J18" s="17"/>
      <c r="K18" s="1"/>
      <c r="L18" s="17"/>
      <c r="M18" s="1"/>
      <c r="N18" s="12"/>
      <c r="O18" s="17"/>
    </row>
    <row r="19" spans="1:15" ht="12.75">
      <c r="A19" s="23">
        <v>1</v>
      </c>
      <c r="B19" s="23">
        <v>2</v>
      </c>
      <c r="C19" s="23">
        <v>3</v>
      </c>
      <c r="D19" s="21">
        <v>4</v>
      </c>
      <c r="E19" s="23">
        <v>5</v>
      </c>
      <c r="F19" s="21">
        <v>6</v>
      </c>
      <c r="G19" s="23">
        <v>7</v>
      </c>
      <c r="H19" s="69">
        <v>8</v>
      </c>
      <c r="I19" s="21">
        <v>9</v>
      </c>
      <c r="J19" s="23">
        <v>10</v>
      </c>
      <c r="K19" s="21">
        <v>11</v>
      </c>
      <c r="L19" s="23">
        <v>12</v>
      </c>
      <c r="M19" s="21">
        <v>13</v>
      </c>
      <c r="N19" s="23">
        <v>14</v>
      </c>
      <c r="O19" s="23">
        <v>15</v>
      </c>
    </row>
    <row r="20" spans="1:15" ht="12.75">
      <c r="A20" s="18">
        <v>1</v>
      </c>
      <c r="B20" s="14" t="s">
        <v>44</v>
      </c>
      <c r="C20" s="32"/>
      <c r="D20" s="27"/>
      <c r="E20" s="26"/>
      <c r="F20" s="62"/>
      <c r="G20" s="32"/>
      <c r="H20" s="26"/>
      <c r="I20" s="32"/>
      <c r="J20" s="26"/>
      <c r="K20" s="32"/>
      <c r="L20" s="26"/>
      <c r="M20" s="32"/>
      <c r="N20" s="62"/>
      <c r="O20" s="32"/>
    </row>
    <row r="21" spans="1:15" ht="12.75">
      <c r="A21" s="74"/>
      <c r="B21" s="38" t="s">
        <v>45</v>
      </c>
      <c r="C21" s="74" t="s">
        <v>46</v>
      </c>
      <c r="D21" s="40" t="s">
        <v>47</v>
      </c>
      <c r="E21" s="28">
        <v>2</v>
      </c>
      <c r="F21" s="63">
        <f>E21*3500*12/1987*1.084</f>
        <v>45.82586814292904</v>
      </c>
      <c r="G21" s="36">
        <f>F21*1.64</f>
        <v>75.15442375440362</v>
      </c>
      <c r="H21" s="29">
        <f aca="true" t="shared" si="0" ref="H21:H32">G21*1.2</f>
        <v>90.18530850528434</v>
      </c>
      <c r="I21" s="33">
        <f aca="true" t="shared" si="1" ref="I21:I32">H21*0.75</f>
        <v>67.63898137896325</v>
      </c>
      <c r="J21" s="52">
        <f aca="true" t="shared" si="2" ref="J21:J32">H21+I21</f>
        <v>157.8242898842476</v>
      </c>
      <c r="K21" s="33">
        <f aca="true" t="shared" si="3" ref="K21:K32">J21*0.263</f>
        <v>41.50778823955712</v>
      </c>
      <c r="L21" s="29">
        <f aca="true" t="shared" si="4" ref="L21:L32">J21*0.95</f>
        <v>149.9330753900352</v>
      </c>
      <c r="M21" s="33">
        <f aca="true" t="shared" si="5" ref="M21:M32">J21*0.5</f>
        <v>78.9121449421238</v>
      </c>
      <c r="N21" s="118">
        <f aca="true" t="shared" si="6" ref="N21:N32">J21+K21+L21+M21</f>
        <v>428.17729845596375</v>
      </c>
      <c r="O21" s="59">
        <f aca="true" t="shared" si="7" ref="O21:O32">N21*1.18</f>
        <v>505.2492121780372</v>
      </c>
    </row>
    <row r="22" spans="1:15" ht="12.75">
      <c r="A22" s="19">
        <v>2</v>
      </c>
      <c r="B22" s="15" t="s">
        <v>48</v>
      </c>
      <c r="C22" s="19" t="s">
        <v>46</v>
      </c>
      <c r="D22" s="9" t="s">
        <v>49</v>
      </c>
      <c r="E22" s="4">
        <v>2.667</v>
      </c>
      <c r="F22" s="63">
        <f aca="true" t="shared" si="8" ref="F22:F43">E22*3500*12/1987*1.084</f>
        <v>61.10879516859588</v>
      </c>
      <c r="G22" s="36">
        <f aca="true" t="shared" si="9" ref="G22:G32">F22*1.64</f>
        <v>100.21842407649724</v>
      </c>
      <c r="H22" s="25">
        <f t="shared" si="0"/>
        <v>120.26210889179669</v>
      </c>
      <c r="I22" s="34">
        <f t="shared" si="1"/>
        <v>90.19658166884751</v>
      </c>
      <c r="J22" s="53">
        <f t="shared" si="2"/>
        <v>210.4586905606442</v>
      </c>
      <c r="K22" s="34">
        <f t="shared" si="3"/>
        <v>55.35063561744942</v>
      </c>
      <c r="L22" s="25">
        <f t="shared" si="4"/>
        <v>199.93575603261198</v>
      </c>
      <c r="M22" s="34">
        <f t="shared" si="5"/>
        <v>105.2293452803221</v>
      </c>
      <c r="N22" s="25">
        <f t="shared" si="6"/>
        <v>570.9744274910277</v>
      </c>
      <c r="O22" s="60">
        <f t="shared" si="7"/>
        <v>673.7498244394126</v>
      </c>
    </row>
    <row r="23" spans="1:15" ht="12.75">
      <c r="A23" s="75">
        <v>3</v>
      </c>
      <c r="B23" s="39" t="s">
        <v>50</v>
      </c>
      <c r="C23" s="23" t="s">
        <v>46</v>
      </c>
      <c r="D23" s="41" t="s">
        <v>51</v>
      </c>
      <c r="E23" s="30">
        <v>1</v>
      </c>
      <c r="F23" s="63">
        <f t="shared" si="8"/>
        <v>22.91293407146452</v>
      </c>
      <c r="G23" s="36">
        <f t="shared" si="9"/>
        <v>37.57721187720181</v>
      </c>
      <c r="H23" s="31">
        <f t="shared" si="0"/>
        <v>45.09265425264217</v>
      </c>
      <c r="I23" s="35">
        <f t="shared" si="1"/>
        <v>33.819490689481626</v>
      </c>
      <c r="J23" s="54">
        <f t="shared" si="2"/>
        <v>78.9121449421238</v>
      </c>
      <c r="K23" s="35">
        <f t="shared" si="3"/>
        <v>20.75389411977856</v>
      </c>
      <c r="L23" s="31">
        <f t="shared" si="4"/>
        <v>74.9665376950176</v>
      </c>
      <c r="M23" s="35">
        <f t="shared" si="5"/>
        <v>39.4560724710619</v>
      </c>
      <c r="N23" s="31">
        <f t="shared" si="6"/>
        <v>214.08864922798188</v>
      </c>
      <c r="O23" s="55">
        <f t="shared" si="7"/>
        <v>252.6246060890186</v>
      </c>
    </row>
    <row r="24" spans="1:15" ht="12.75">
      <c r="A24" s="75">
        <v>4</v>
      </c>
      <c r="B24" s="39" t="s">
        <v>52</v>
      </c>
      <c r="C24" s="75" t="s">
        <v>46</v>
      </c>
      <c r="D24" s="39" t="s">
        <v>53</v>
      </c>
      <c r="E24" s="42">
        <v>4.127</v>
      </c>
      <c r="F24" s="63">
        <f t="shared" si="8"/>
        <v>94.56167891293408</v>
      </c>
      <c r="G24" s="36">
        <f t="shared" si="9"/>
        <v>155.08115341721188</v>
      </c>
      <c r="H24" s="70">
        <f t="shared" si="0"/>
        <v>186.09738410065424</v>
      </c>
      <c r="I24" s="35">
        <f t="shared" si="1"/>
        <v>139.57303807549067</v>
      </c>
      <c r="J24" s="55">
        <f t="shared" si="2"/>
        <v>325.67042217614494</v>
      </c>
      <c r="K24" s="35">
        <f t="shared" si="3"/>
        <v>85.65132103232612</v>
      </c>
      <c r="L24" s="35">
        <f t="shared" si="4"/>
        <v>309.3869010673377</v>
      </c>
      <c r="M24" s="35">
        <f t="shared" si="5"/>
        <v>162.83521108807247</v>
      </c>
      <c r="N24" s="35">
        <f t="shared" si="6"/>
        <v>883.5438553638812</v>
      </c>
      <c r="O24" s="55">
        <f t="shared" si="7"/>
        <v>1042.5817493293798</v>
      </c>
    </row>
    <row r="25" spans="1:15" ht="12.75">
      <c r="A25" s="75">
        <v>5</v>
      </c>
      <c r="B25" s="39" t="s">
        <v>54</v>
      </c>
      <c r="C25" s="75" t="s">
        <v>46</v>
      </c>
      <c r="D25" s="39" t="s">
        <v>55</v>
      </c>
      <c r="E25" s="37">
        <v>3.547</v>
      </c>
      <c r="F25" s="63">
        <f t="shared" si="8"/>
        <v>81.27217715148466</v>
      </c>
      <c r="G25" s="36">
        <f t="shared" si="9"/>
        <v>133.28637052843482</v>
      </c>
      <c r="H25" s="71">
        <f t="shared" si="0"/>
        <v>159.94364463412177</v>
      </c>
      <c r="I25" s="43">
        <f t="shared" si="1"/>
        <v>119.95773347559133</v>
      </c>
      <c r="J25" s="56">
        <f t="shared" si="2"/>
        <v>279.9013781097131</v>
      </c>
      <c r="K25" s="43">
        <f t="shared" si="3"/>
        <v>73.61406244285455</v>
      </c>
      <c r="L25" s="43">
        <f t="shared" si="4"/>
        <v>265.90630920422745</v>
      </c>
      <c r="M25" s="43">
        <f t="shared" si="5"/>
        <v>139.95068905485655</v>
      </c>
      <c r="N25" s="43">
        <f t="shared" si="6"/>
        <v>759.3724388116517</v>
      </c>
      <c r="O25" s="56">
        <f t="shared" si="7"/>
        <v>896.059477797749</v>
      </c>
    </row>
    <row r="26" spans="1:15" ht="12.75">
      <c r="A26" s="75">
        <v>6</v>
      </c>
      <c r="B26" s="39" t="s">
        <v>56</v>
      </c>
      <c r="C26" s="75" t="s">
        <v>46</v>
      </c>
      <c r="D26" s="39" t="s">
        <v>57</v>
      </c>
      <c r="E26" s="42">
        <v>0.524</v>
      </c>
      <c r="F26" s="63">
        <f t="shared" si="8"/>
        <v>12.00637745344741</v>
      </c>
      <c r="G26" s="36">
        <f t="shared" si="9"/>
        <v>19.69045902365375</v>
      </c>
      <c r="H26" s="71">
        <f t="shared" si="0"/>
        <v>23.6285508283845</v>
      </c>
      <c r="I26" s="43">
        <f t="shared" si="1"/>
        <v>17.721413121288375</v>
      </c>
      <c r="J26" s="56">
        <f t="shared" si="2"/>
        <v>41.349963949672876</v>
      </c>
      <c r="K26" s="43">
        <f t="shared" si="3"/>
        <v>10.875040518763967</v>
      </c>
      <c r="L26" s="43">
        <f t="shared" si="4"/>
        <v>39.28246575218923</v>
      </c>
      <c r="M26" s="43">
        <f t="shared" si="5"/>
        <v>20.674981974836438</v>
      </c>
      <c r="N26" s="43">
        <f t="shared" si="6"/>
        <v>112.18245219546252</v>
      </c>
      <c r="O26" s="56">
        <f t="shared" si="7"/>
        <v>132.37529359064575</v>
      </c>
    </row>
    <row r="27" spans="1:15" ht="12.75">
      <c r="A27" s="75">
        <v>7</v>
      </c>
      <c r="B27" s="39" t="s">
        <v>58</v>
      </c>
      <c r="C27" s="75" t="s">
        <v>46</v>
      </c>
      <c r="D27" s="39" t="s">
        <v>59</v>
      </c>
      <c r="E27" s="42">
        <v>3.274</v>
      </c>
      <c r="F27" s="63">
        <f t="shared" si="8"/>
        <v>75.01694614997484</v>
      </c>
      <c r="G27" s="36">
        <f t="shared" si="9"/>
        <v>123.02779168595873</v>
      </c>
      <c r="H27" s="71">
        <f t="shared" si="0"/>
        <v>147.63335002315048</v>
      </c>
      <c r="I27" s="43">
        <f t="shared" si="1"/>
        <v>110.72501251736287</v>
      </c>
      <c r="J27" s="56">
        <f t="shared" si="2"/>
        <v>258.3583625405133</v>
      </c>
      <c r="K27" s="43">
        <f t="shared" si="3"/>
        <v>67.948249348155</v>
      </c>
      <c r="L27" s="43">
        <f t="shared" si="4"/>
        <v>245.44044441348765</v>
      </c>
      <c r="M27" s="43">
        <f t="shared" si="5"/>
        <v>129.17918127025666</v>
      </c>
      <c r="N27" s="43">
        <f t="shared" si="6"/>
        <v>700.9262375724127</v>
      </c>
      <c r="O27" s="56">
        <f t="shared" si="7"/>
        <v>827.092960335447</v>
      </c>
    </row>
    <row r="28" spans="1:15" ht="12.75">
      <c r="A28" s="75">
        <v>8</v>
      </c>
      <c r="B28" s="39" t="s">
        <v>60</v>
      </c>
      <c r="C28" s="75" t="s">
        <v>46</v>
      </c>
      <c r="D28" s="39" t="s">
        <v>61</v>
      </c>
      <c r="E28" s="42">
        <v>5.874</v>
      </c>
      <c r="F28" s="63">
        <f t="shared" si="8"/>
        <v>134.5905747357826</v>
      </c>
      <c r="G28" s="36">
        <f t="shared" si="9"/>
        <v>220.72854256668347</v>
      </c>
      <c r="H28" s="71">
        <f t="shared" si="0"/>
        <v>264.87425108002014</v>
      </c>
      <c r="I28" s="43">
        <f t="shared" si="1"/>
        <v>198.6556883100151</v>
      </c>
      <c r="J28" s="56">
        <f t="shared" si="2"/>
        <v>463.5299393900352</v>
      </c>
      <c r="K28" s="43">
        <f t="shared" si="3"/>
        <v>121.90837405957927</v>
      </c>
      <c r="L28" s="43">
        <f t="shared" si="4"/>
        <v>440.35344242053344</v>
      </c>
      <c r="M28" s="43">
        <f t="shared" si="5"/>
        <v>231.7649696950176</v>
      </c>
      <c r="N28" s="43">
        <f t="shared" si="6"/>
        <v>1257.5567255651654</v>
      </c>
      <c r="O28" s="56">
        <f t="shared" si="7"/>
        <v>1483.916936166895</v>
      </c>
    </row>
    <row r="29" spans="1:15" ht="12.75">
      <c r="A29" s="75">
        <v>9</v>
      </c>
      <c r="B29" s="39" t="s">
        <v>62</v>
      </c>
      <c r="C29" s="75" t="s">
        <v>46</v>
      </c>
      <c r="D29" s="39" t="s">
        <v>63</v>
      </c>
      <c r="E29" s="42">
        <v>5.322</v>
      </c>
      <c r="F29" s="63">
        <f t="shared" si="8"/>
        <v>121.94263512833417</v>
      </c>
      <c r="G29" s="36">
        <f t="shared" si="9"/>
        <v>199.98592161046804</v>
      </c>
      <c r="H29" s="71">
        <f t="shared" si="0"/>
        <v>239.98310593256164</v>
      </c>
      <c r="I29" s="43">
        <f t="shared" si="1"/>
        <v>179.98732944942122</v>
      </c>
      <c r="J29" s="56">
        <f t="shared" si="2"/>
        <v>419.97043538198284</v>
      </c>
      <c r="K29" s="43">
        <f t="shared" si="3"/>
        <v>110.45222450546149</v>
      </c>
      <c r="L29" s="43">
        <f t="shared" si="4"/>
        <v>398.97191361288367</v>
      </c>
      <c r="M29" s="43">
        <f t="shared" si="5"/>
        <v>209.98521769099142</v>
      </c>
      <c r="N29" s="43">
        <f t="shared" si="6"/>
        <v>1139.3797911913193</v>
      </c>
      <c r="O29" s="56">
        <f t="shared" si="7"/>
        <v>1344.4681536057567</v>
      </c>
    </row>
    <row r="30" spans="1:15" ht="12.75">
      <c r="A30" s="75">
        <v>10</v>
      </c>
      <c r="B30" s="39" t="s">
        <v>64</v>
      </c>
      <c r="C30" s="75" t="s">
        <v>46</v>
      </c>
      <c r="D30" s="39" t="s">
        <v>65</v>
      </c>
      <c r="E30" s="42">
        <v>1.913</v>
      </c>
      <c r="F30" s="63">
        <f t="shared" si="8"/>
        <v>43.83244287871163</v>
      </c>
      <c r="G30" s="36">
        <f t="shared" si="9"/>
        <v>71.88520632108707</v>
      </c>
      <c r="H30" s="71">
        <f t="shared" si="0"/>
        <v>86.26224758530448</v>
      </c>
      <c r="I30" s="43">
        <f t="shared" si="1"/>
        <v>64.69668568897836</v>
      </c>
      <c r="J30" s="56">
        <f t="shared" si="2"/>
        <v>150.95893327428286</v>
      </c>
      <c r="K30" s="43">
        <f t="shared" si="3"/>
        <v>39.702199451136394</v>
      </c>
      <c r="L30" s="43">
        <f t="shared" si="4"/>
        <v>143.4109866105687</v>
      </c>
      <c r="M30" s="43">
        <f t="shared" si="5"/>
        <v>75.47946663714143</v>
      </c>
      <c r="N30" s="43">
        <f t="shared" si="6"/>
        <v>409.55158597312936</v>
      </c>
      <c r="O30" s="56">
        <f t="shared" si="7"/>
        <v>483.2708714482926</v>
      </c>
    </row>
    <row r="31" spans="1:15" ht="12.75">
      <c r="A31" s="75">
        <v>11</v>
      </c>
      <c r="B31" s="39" t="s">
        <v>66</v>
      </c>
      <c r="C31" s="75" t="s">
        <v>46</v>
      </c>
      <c r="D31" s="39" t="s">
        <v>67</v>
      </c>
      <c r="E31" s="42">
        <v>1.397</v>
      </c>
      <c r="F31" s="63">
        <f t="shared" si="8"/>
        <v>32.009368897835934</v>
      </c>
      <c r="G31" s="36">
        <f t="shared" si="9"/>
        <v>52.49536499245093</v>
      </c>
      <c r="H31" s="71">
        <f t="shared" si="0"/>
        <v>62.994437990941115</v>
      </c>
      <c r="I31" s="43">
        <f t="shared" si="1"/>
        <v>47.245828493205835</v>
      </c>
      <c r="J31" s="56">
        <f t="shared" si="2"/>
        <v>110.24026648414696</v>
      </c>
      <c r="K31" s="43">
        <f t="shared" si="3"/>
        <v>28.99319008533065</v>
      </c>
      <c r="L31" s="43">
        <f t="shared" si="4"/>
        <v>104.7282531599396</v>
      </c>
      <c r="M31" s="43">
        <f t="shared" si="5"/>
        <v>55.12013324207348</v>
      </c>
      <c r="N31" s="43">
        <f t="shared" si="6"/>
        <v>299.0818429714907</v>
      </c>
      <c r="O31" s="56">
        <f t="shared" si="7"/>
        <v>352.916574706359</v>
      </c>
    </row>
    <row r="32" spans="1:15" ht="12.75">
      <c r="A32" s="76">
        <v>12</v>
      </c>
      <c r="B32" s="44" t="s">
        <v>68</v>
      </c>
      <c r="C32" s="76" t="s">
        <v>46</v>
      </c>
      <c r="D32" s="44" t="s">
        <v>69</v>
      </c>
      <c r="E32" s="45">
        <v>2.12</v>
      </c>
      <c r="F32" s="64">
        <f t="shared" si="8"/>
        <v>48.57542023150478</v>
      </c>
      <c r="G32" s="36">
        <f t="shared" si="9"/>
        <v>79.66368917966783</v>
      </c>
      <c r="H32" s="72">
        <f t="shared" si="0"/>
        <v>95.59642701560139</v>
      </c>
      <c r="I32" s="46">
        <f t="shared" si="1"/>
        <v>71.69732026170104</v>
      </c>
      <c r="J32" s="57">
        <f t="shared" si="2"/>
        <v>167.29374727730243</v>
      </c>
      <c r="K32" s="46">
        <f t="shared" si="3"/>
        <v>43.99825553393054</v>
      </c>
      <c r="L32" s="46">
        <f t="shared" si="4"/>
        <v>158.9290599134373</v>
      </c>
      <c r="M32" s="46">
        <f t="shared" si="5"/>
        <v>83.64687363865121</v>
      </c>
      <c r="N32" s="46">
        <f t="shared" si="6"/>
        <v>453.8679363633215</v>
      </c>
      <c r="O32" s="57">
        <f t="shared" si="7"/>
        <v>535.5641649087194</v>
      </c>
    </row>
    <row r="33" spans="1:15" ht="12.75">
      <c r="A33" s="76">
        <v>13</v>
      </c>
      <c r="B33" s="44" t="s">
        <v>70</v>
      </c>
      <c r="C33" s="32"/>
      <c r="D33" s="26"/>
      <c r="E33" s="62"/>
      <c r="F33" s="45"/>
      <c r="G33" s="27"/>
      <c r="H33" s="27"/>
      <c r="I33" s="26"/>
      <c r="J33" s="58"/>
      <c r="K33" s="26"/>
      <c r="L33" s="32"/>
      <c r="M33" s="26"/>
      <c r="N33" s="32"/>
      <c r="O33" s="58"/>
    </row>
    <row r="34" spans="1:15" ht="12.75">
      <c r="A34" s="77"/>
      <c r="B34" s="47" t="s">
        <v>71</v>
      </c>
      <c r="C34" s="78" t="s">
        <v>46</v>
      </c>
      <c r="D34" s="50" t="s">
        <v>72</v>
      </c>
      <c r="E34" s="116">
        <v>0.87</v>
      </c>
      <c r="F34" s="36">
        <f t="shared" si="8"/>
        <v>19.934252642174133</v>
      </c>
      <c r="G34" s="117">
        <f>F34*1.64</f>
        <v>32.692174333165575</v>
      </c>
      <c r="H34" s="73">
        <f>G34*1.2</f>
        <v>39.230609199798685</v>
      </c>
      <c r="I34" s="51">
        <f>H34*0.75</f>
        <v>29.422956899849012</v>
      </c>
      <c r="J34" s="59">
        <f>H34+I34</f>
        <v>68.65356609964769</v>
      </c>
      <c r="K34" s="51">
        <f>J34*0.263</f>
        <v>18.055887884207344</v>
      </c>
      <c r="L34" s="49">
        <f>J34*0.95</f>
        <v>65.2208877946653</v>
      </c>
      <c r="M34" s="51">
        <f>J34*0.5</f>
        <v>34.326783049823845</v>
      </c>
      <c r="N34" s="33">
        <f>J34+K34+L34+M34</f>
        <v>186.25712482834422</v>
      </c>
      <c r="O34" s="61">
        <f>N34*1.18</f>
        <v>219.78340729744616</v>
      </c>
    </row>
    <row r="35" spans="1:15" ht="12.75">
      <c r="A35" s="78">
        <v>14</v>
      </c>
      <c r="B35" s="47" t="s">
        <v>73</v>
      </c>
      <c r="C35" s="78" t="s">
        <v>46</v>
      </c>
      <c r="D35" s="47" t="s">
        <v>74</v>
      </c>
      <c r="E35" s="48">
        <v>0.8</v>
      </c>
      <c r="F35" s="63">
        <f t="shared" si="8"/>
        <v>18.330347257171614</v>
      </c>
      <c r="G35" s="42">
        <f>F35*1.64</f>
        <v>30.061769501761443</v>
      </c>
      <c r="H35" s="73">
        <f>G35*1.2</f>
        <v>36.07412340211373</v>
      </c>
      <c r="I35" s="49">
        <f>H35*0.75</f>
        <v>27.055592551585296</v>
      </c>
      <c r="J35" s="59">
        <f>H35+I35</f>
        <v>63.12971595369902</v>
      </c>
      <c r="K35" s="49">
        <f>J35*0.263</f>
        <v>16.603115295822843</v>
      </c>
      <c r="L35" s="49">
        <f>J35*0.95</f>
        <v>59.97323015601407</v>
      </c>
      <c r="M35" s="49">
        <f>J35*0.5</f>
        <v>31.56485797684951</v>
      </c>
      <c r="N35" s="33">
        <f>J35+K35+L35+M35</f>
        <v>171.27091938238544</v>
      </c>
      <c r="O35" s="61">
        <f>N35*1.18</f>
        <v>202.0996848712148</v>
      </c>
    </row>
    <row r="36" spans="1:15" ht="12.75">
      <c r="A36" s="75">
        <v>15</v>
      </c>
      <c r="B36" s="39" t="s">
        <v>80</v>
      </c>
      <c r="C36" s="75" t="s">
        <v>46</v>
      </c>
      <c r="D36" s="39" t="s">
        <v>81</v>
      </c>
      <c r="E36" s="81">
        <v>0.267</v>
      </c>
      <c r="F36" s="63">
        <f t="shared" si="8"/>
        <v>6.117753397081027</v>
      </c>
      <c r="G36" s="81">
        <f>F36*1.64</f>
        <v>10.033115571212884</v>
      </c>
      <c r="H36" s="43">
        <f>G36*1.2</f>
        <v>12.03973868545546</v>
      </c>
      <c r="I36" s="43">
        <f>H36*0.75</f>
        <v>9.029804014091594</v>
      </c>
      <c r="J36" s="56">
        <f>H36+I36</f>
        <v>21.069542699547053</v>
      </c>
      <c r="K36" s="43">
        <f>J36*0.263</f>
        <v>5.541289729980876</v>
      </c>
      <c r="L36" s="43">
        <f>J36*0.95</f>
        <v>20.0160655645697</v>
      </c>
      <c r="M36" s="43">
        <f>J36*0.5</f>
        <v>10.534771349773527</v>
      </c>
      <c r="N36" s="43">
        <f>J36+K36+L36+M36</f>
        <v>57.16166934387116</v>
      </c>
      <c r="O36" s="56">
        <f>N36*1.18</f>
        <v>67.45076982576796</v>
      </c>
    </row>
    <row r="37" spans="1:15" ht="12.75">
      <c r="A37" s="75">
        <v>16</v>
      </c>
      <c r="B37" s="39" t="s">
        <v>82</v>
      </c>
      <c r="C37" s="75" t="s">
        <v>83</v>
      </c>
      <c r="D37" s="39" t="s">
        <v>84</v>
      </c>
      <c r="E37" s="81">
        <v>0.778</v>
      </c>
      <c r="F37" s="63">
        <f t="shared" si="8"/>
        <v>17.826262707599398</v>
      </c>
      <c r="G37" s="81">
        <f>F37*1.64</f>
        <v>29.23507084046301</v>
      </c>
      <c r="H37" s="43">
        <f>G37*1.2</f>
        <v>35.08208500855561</v>
      </c>
      <c r="I37" s="43">
        <f>H37*0.75</f>
        <v>26.311563756416707</v>
      </c>
      <c r="J37" s="56">
        <f>H37+I37</f>
        <v>61.39364876497231</v>
      </c>
      <c r="K37" s="43">
        <f>J37*0.263</f>
        <v>16.146529625187718</v>
      </c>
      <c r="L37" s="43">
        <f>J37*0.95</f>
        <v>58.32396632672369</v>
      </c>
      <c r="M37" s="43">
        <f>J37*0.5</f>
        <v>30.696824382486156</v>
      </c>
      <c r="N37" s="43">
        <f>J37+K37+L37+M37</f>
        <v>166.5609690993699</v>
      </c>
      <c r="O37" s="56">
        <f>N37*1.18</f>
        <v>196.5419435372565</v>
      </c>
    </row>
    <row r="38" spans="1:15" ht="12.75">
      <c r="A38" s="75">
        <v>17</v>
      </c>
      <c r="B38" s="39" t="s">
        <v>85</v>
      </c>
      <c r="C38" s="75" t="s">
        <v>83</v>
      </c>
      <c r="D38" s="39" t="s">
        <v>86</v>
      </c>
      <c r="E38" s="81">
        <v>0.859</v>
      </c>
      <c r="F38" s="64">
        <f t="shared" si="8"/>
        <v>19.682210367388024</v>
      </c>
      <c r="G38" s="81">
        <f>F38*1.64</f>
        <v>32.278825002516356</v>
      </c>
      <c r="H38" s="43">
        <f>G38*1.2</f>
        <v>38.734590003019626</v>
      </c>
      <c r="I38" s="43">
        <f>H38*0.75</f>
        <v>29.050942502264718</v>
      </c>
      <c r="J38" s="56">
        <f>H38+I38</f>
        <v>67.78553250528435</v>
      </c>
      <c r="K38" s="43">
        <f>J38*0.263</f>
        <v>17.827595048889783</v>
      </c>
      <c r="L38" s="43">
        <f>J38*0.95</f>
        <v>64.39625588002014</v>
      </c>
      <c r="M38" s="43">
        <f>J38*0.5</f>
        <v>33.892766252642176</v>
      </c>
      <c r="N38" s="43">
        <f>J38+K38+L38+M38</f>
        <v>183.90214968683642</v>
      </c>
      <c r="O38" s="56">
        <f>N38*1.18</f>
        <v>217.00453663046696</v>
      </c>
    </row>
    <row r="39" spans="1:15" ht="12.75">
      <c r="A39" s="76">
        <v>18</v>
      </c>
      <c r="B39" s="44" t="s">
        <v>87</v>
      </c>
      <c r="C39" s="92"/>
      <c r="D39" s="32"/>
      <c r="E39" s="26"/>
      <c r="F39" s="45"/>
      <c r="G39" s="26"/>
      <c r="H39" s="32"/>
      <c r="I39" s="26"/>
      <c r="J39" s="32"/>
      <c r="K39" s="26"/>
      <c r="L39" s="32"/>
      <c r="M39" s="26"/>
      <c r="N39" s="32"/>
      <c r="O39" s="27"/>
    </row>
    <row r="40" spans="1:15" ht="12.75">
      <c r="A40" s="12"/>
      <c r="B40" s="47" t="s">
        <v>88</v>
      </c>
      <c r="C40" s="93" t="s">
        <v>83</v>
      </c>
      <c r="D40" s="47" t="s">
        <v>89</v>
      </c>
      <c r="E40" s="82">
        <v>1.68</v>
      </c>
      <c r="F40" s="36">
        <f t="shared" si="8"/>
        <v>38.4937292400604</v>
      </c>
      <c r="G40" s="82">
        <f>F40*1.64</f>
        <v>63.12971595369905</v>
      </c>
      <c r="H40" s="49">
        <f>G40*1.2</f>
        <v>75.75565914443885</v>
      </c>
      <c r="I40" s="51">
        <f>H40*0.75</f>
        <v>56.81674435832914</v>
      </c>
      <c r="J40" s="59">
        <f>H40+I40</f>
        <v>132.572403502768</v>
      </c>
      <c r="K40" s="51">
        <f>J40*0.263</f>
        <v>34.86654212122799</v>
      </c>
      <c r="L40" s="49">
        <f>J40*0.95</f>
        <v>125.94378332762959</v>
      </c>
      <c r="M40" s="51">
        <f>J40*0.5</f>
        <v>66.286201751384</v>
      </c>
      <c r="N40" s="33">
        <f>J40+K40+L40+M40</f>
        <v>359.66893070300955</v>
      </c>
      <c r="O40" s="83">
        <f>N40*1.18</f>
        <v>424.4093382295512</v>
      </c>
    </row>
    <row r="41" spans="1:15" ht="12.75">
      <c r="A41" s="87">
        <v>19</v>
      </c>
      <c r="B41" s="39" t="s">
        <v>90</v>
      </c>
      <c r="C41" s="94" t="s">
        <v>83</v>
      </c>
      <c r="D41" s="39" t="s">
        <v>91</v>
      </c>
      <c r="E41" s="84">
        <v>1.55</v>
      </c>
      <c r="F41" s="64">
        <f t="shared" si="8"/>
        <v>35.51504781077001</v>
      </c>
      <c r="G41" s="81">
        <f>F41*1.64</f>
        <v>58.24467840966281</v>
      </c>
      <c r="H41" s="43">
        <f>G41*1.2</f>
        <v>69.89361409159537</v>
      </c>
      <c r="I41" s="85">
        <f>H41*0.75</f>
        <v>52.420210568696525</v>
      </c>
      <c r="J41" s="56">
        <f>H41+I41</f>
        <v>122.31382466029189</v>
      </c>
      <c r="K41" s="85">
        <f>J41*0.263</f>
        <v>32.168535885656766</v>
      </c>
      <c r="L41" s="43">
        <f>J41*0.95</f>
        <v>116.19813342727728</v>
      </c>
      <c r="M41" s="85">
        <f>J41*0.5</f>
        <v>61.15691233014594</v>
      </c>
      <c r="N41" s="43">
        <f>J41+K41+L41+M41</f>
        <v>331.8374063033719</v>
      </c>
      <c r="O41" s="86">
        <f>N41*1.18</f>
        <v>391.5681394379788</v>
      </c>
    </row>
    <row r="42" spans="1:15" ht="12.75">
      <c r="A42" s="88">
        <v>20</v>
      </c>
      <c r="B42" s="44" t="s">
        <v>92</v>
      </c>
      <c r="C42" s="92"/>
      <c r="D42" s="32"/>
      <c r="E42" s="26"/>
      <c r="F42" s="45">
        <f t="shared" si="8"/>
        <v>0</v>
      </c>
      <c r="G42" s="26"/>
      <c r="H42" s="32"/>
      <c r="I42" s="26"/>
      <c r="J42" s="32"/>
      <c r="K42" s="26"/>
      <c r="L42" s="32"/>
      <c r="M42" s="26"/>
      <c r="N42" s="32"/>
      <c r="O42" s="27"/>
    </row>
    <row r="43" spans="1:15" ht="12.75">
      <c r="A43" s="12"/>
      <c r="B43" s="47" t="s">
        <v>93</v>
      </c>
      <c r="C43" s="93" t="s">
        <v>83</v>
      </c>
      <c r="D43" s="47" t="s">
        <v>94</v>
      </c>
      <c r="E43" s="82">
        <v>0.893</v>
      </c>
      <c r="F43" s="36">
        <f t="shared" si="8"/>
        <v>20.46125012581782</v>
      </c>
      <c r="G43" s="29">
        <f>F43*1.64</f>
        <v>33.556450206341225</v>
      </c>
      <c r="H43" s="33">
        <f>G43*1.2</f>
        <v>40.26774024760947</v>
      </c>
      <c r="I43" s="29">
        <f>H43*0.75</f>
        <v>30.2008051857071</v>
      </c>
      <c r="J43" s="59">
        <f>H43+I43</f>
        <v>70.46854543331656</v>
      </c>
      <c r="K43" s="29">
        <f>J43*0.263</f>
        <v>18.533227448962258</v>
      </c>
      <c r="L43" s="33">
        <f>J43*0.95</f>
        <v>66.94511816165073</v>
      </c>
      <c r="M43" s="29">
        <f>J43*0.5</f>
        <v>35.23427271665828</v>
      </c>
      <c r="N43" s="33">
        <f>J43+K43+L43+M43</f>
        <v>191.18116376058782</v>
      </c>
      <c r="O43" s="89">
        <f>N43*1.18</f>
        <v>225.59377323749362</v>
      </c>
    </row>
    <row r="44" spans="1:15" ht="12.75">
      <c r="A44" s="2"/>
      <c r="B44" s="79"/>
      <c r="C44" s="79"/>
      <c r="D44" s="79"/>
      <c r="E44" s="80"/>
      <c r="F44" s="90"/>
      <c r="G44" s="90"/>
      <c r="H44" s="90"/>
      <c r="I44" s="90"/>
      <c r="J44" s="91"/>
      <c r="K44" s="90"/>
      <c r="L44" s="90"/>
      <c r="M44" s="90"/>
      <c r="N44" s="90"/>
      <c r="O44" s="91"/>
    </row>
    <row r="46" spans="1:15" ht="12.75">
      <c r="A46" s="14" t="s">
        <v>1</v>
      </c>
      <c r="B46" s="14"/>
      <c r="C46" s="18" t="s">
        <v>3</v>
      </c>
      <c r="D46" s="6" t="s">
        <v>5</v>
      </c>
      <c r="E46" s="14" t="s">
        <v>7</v>
      </c>
      <c r="F46" s="6" t="s">
        <v>13</v>
      </c>
      <c r="G46" s="18" t="s">
        <v>75</v>
      </c>
      <c r="H46" s="65" t="s">
        <v>13</v>
      </c>
      <c r="I46" s="6" t="s">
        <v>22</v>
      </c>
      <c r="J46" s="18" t="s">
        <v>26</v>
      </c>
      <c r="K46" s="6" t="s">
        <v>30</v>
      </c>
      <c r="L46" s="18" t="s">
        <v>33</v>
      </c>
      <c r="M46" s="6" t="s">
        <v>35</v>
      </c>
      <c r="N46" s="22" t="s">
        <v>37</v>
      </c>
      <c r="O46" s="18" t="s">
        <v>41</v>
      </c>
    </row>
    <row r="47" spans="1:15" ht="12.75">
      <c r="A47" s="15" t="s">
        <v>2</v>
      </c>
      <c r="B47" s="15"/>
      <c r="C47" s="19" t="s">
        <v>4</v>
      </c>
      <c r="D47" s="8" t="s">
        <v>6</v>
      </c>
      <c r="E47" s="15" t="s">
        <v>8</v>
      </c>
      <c r="F47" s="7" t="s">
        <v>14</v>
      </c>
      <c r="G47" s="15" t="s">
        <v>76</v>
      </c>
      <c r="H47" s="9" t="s">
        <v>18</v>
      </c>
      <c r="I47" s="7" t="s">
        <v>23</v>
      </c>
      <c r="J47" s="19" t="s">
        <v>28</v>
      </c>
      <c r="K47" s="7" t="s">
        <v>31</v>
      </c>
      <c r="L47" s="19" t="s">
        <v>34</v>
      </c>
      <c r="M47" s="7" t="s">
        <v>36</v>
      </c>
      <c r="N47" s="24" t="s">
        <v>38</v>
      </c>
      <c r="O47" s="15" t="s">
        <v>42</v>
      </c>
    </row>
    <row r="48" spans="1:15" ht="12.75">
      <c r="A48" s="16"/>
      <c r="B48" s="95" t="s">
        <v>100</v>
      </c>
      <c r="C48" s="16"/>
      <c r="D48" s="2"/>
      <c r="E48" s="15" t="s">
        <v>9</v>
      </c>
      <c r="F48" s="7" t="s">
        <v>15</v>
      </c>
      <c r="G48" s="15" t="s">
        <v>77</v>
      </c>
      <c r="H48" s="9" t="s">
        <v>19</v>
      </c>
      <c r="I48" s="7" t="s">
        <v>25</v>
      </c>
      <c r="J48" s="19" t="s">
        <v>29</v>
      </c>
      <c r="K48" s="7" t="s">
        <v>32</v>
      </c>
      <c r="L48" s="20">
        <v>0.95</v>
      </c>
      <c r="M48" s="11">
        <v>0.5</v>
      </c>
      <c r="N48" s="24" t="s">
        <v>39</v>
      </c>
      <c r="O48" s="15" t="s">
        <v>40</v>
      </c>
    </row>
    <row r="49" spans="1:15" ht="12.75">
      <c r="A49" s="16"/>
      <c r="B49" s="16"/>
      <c r="C49" s="16"/>
      <c r="D49" s="2"/>
      <c r="E49" s="15" t="s">
        <v>10</v>
      </c>
      <c r="F49" s="7" t="s">
        <v>134</v>
      </c>
      <c r="G49" s="15" t="s">
        <v>78</v>
      </c>
      <c r="H49" s="9" t="s">
        <v>20</v>
      </c>
      <c r="I49" s="2"/>
      <c r="J49" s="16"/>
      <c r="K49" s="7" t="s">
        <v>25</v>
      </c>
      <c r="L49" s="15" t="s">
        <v>25</v>
      </c>
      <c r="M49" s="7" t="s">
        <v>24</v>
      </c>
      <c r="N49" s="24" t="s">
        <v>40</v>
      </c>
      <c r="O49" s="16"/>
    </row>
    <row r="50" spans="1:15" ht="12.75">
      <c r="A50" s="16"/>
      <c r="B50" s="16"/>
      <c r="C50" s="16"/>
      <c r="D50" s="2"/>
      <c r="E50" s="15" t="s">
        <v>12</v>
      </c>
      <c r="F50" s="7" t="s">
        <v>133</v>
      </c>
      <c r="G50" s="15" t="s">
        <v>79</v>
      </c>
      <c r="H50" s="66" t="s">
        <v>117</v>
      </c>
      <c r="I50" s="2"/>
      <c r="J50" s="16"/>
      <c r="K50" s="2"/>
      <c r="L50" s="16"/>
      <c r="M50" s="2"/>
      <c r="N50" s="10"/>
      <c r="O50" s="16"/>
    </row>
    <row r="51" spans="1:15" ht="12.75">
      <c r="A51" s="16"/>
      <c r="B51" s="16"/>
      <c r="C51" s="16"/>
      <c r="D51" s="2"/>
      <c r="E51" s="15" t="s">
        <v>11</v>
      </c>
      <c r="F51" s="7" t="s">
        <v>16</v>
      </c>
      <c r="G51" s="19">
        <v>1.64</v>
      </c>
      <c r="H51" s="66">
        <v>1.2</v>
      </c>
      <c r="I51" s="2"/>
      <c r="J51" s="16"/>
      <c r="K51" s="2"/>
      <c r="L51" s="16"/>
      <c r="M51" s="2"/>
      <c r="N51" s="10"/>
      <c r="O51" s="16"/>
    </row>
    <row r="52" spans="1:15" ht="12.75">
      <c r="A52" s="17"/>
      <c r="B52" s="17"/>
      <c r="C52" s="17"/>
      <c r="D52" s="1"/>
      <c r="E52" s="17"/>
      <c r="F52" s="13" t="s">
        <v>17</v>
      </c>
      <c r="G52" s="38"/>
      <c r="H52" s="68"/>
      <c r="I52" s="1"/>
      <c r="J52" s="17"/>
      <c r="K52" s="1"/>
      <c r="L52" s="17"/>
      <c r="M52" s="1"/>
      <c r="N52" s="12"/>
      <c r="O52" s="17"/>
    </row>
    <row r="53" spans="1:15" ht="12.75">
      <c r="A53" s="23">
        <v>1</v>
      </c>
      <c r="B53" s="119">
        <v>2</v>
      </c>
      <c r="C53" s="119">
        <v>3</v>
      </c>
      <c r="D53" s="120">
        <v>4</v>
      </c>
      <c r="E53" s="119">
        <v>5</v>
      </c>
      <c r="F53" s="120">
        <v>6</v>
      </c>
      <c r="G53" s="119">
        <v>7</v>
      </c>
      <c r="H53" s="115">
        <v>8</v>
      </c>
      <c r="I53" s="120">
        <v>9</v>
      </c>
      <c r="J53" s="119">
        <v>10</v>
      </c>
      <c r="K53" s="120">
        <v>11</v>
      </c>
      <c r="L53" s="119">
        <v>12</v>
      </c>
      <c r="M53" s="120">
        <v>13</v>
      </c>
      <c r="N53" s="119">
        <v>14</v>
      </c>
      <c r="O53" s="119">
        <v>15</v>
      </c>
    </row>
    <row r="54" spans="1:15" ht="12.75">
      <c r="A54" s="23">
        <v>21</v>
      </c>
      <c r="B54" s="37" t="s">
        <v>95</v>
      </c>
      <c r="C54" s="23" t="s">
        <v>83</v>
      </c>
      <c r="D54" s="37" t="s">
        <v>96</v>
      </c>
      <c r="E54" s="23">
        <v>0.322</v>
      </c>
      <c r="F54" s="99">
        <f>E54*3500*12/1987*1.084</f>
        <v>7.377964771011576</v>
      </c>
      <c r="G54" s="99">
        <f>F54*1.64</f>
        <v>12.099862224458983</v>
      </c>
      <c r="H54" s="99">
        <f>G54*1.2</f>
        <v>14.519834669350779</v>
      </c>
      <c r="I54" s="99">
        <f>H54*0.75</f>
        <v>10.889876002013084</v>
      </c>
      <c r="J54" s="108">
        <f>H54+I54</f>
        <v>25.40971067136386</v>
      </c>
      <c r="K54" s="99">
        <f>J54*0.263</f>
        <v>6.682753906568696</v>
      </c>
      <c r="L54" s="99">
        <f>J54*0.95</f>
        <v>24.139225137795666</v>
      </c>
      <c r="M54" s="99">
        <f>J54*0.5</f>
        <v>12.70485533568193</v>
      </c>
      <c r="N54" s="99">
        <f>J54+K54+L54+M54</f>
        <v>68.93654505141015</v>
      </c>
      <c r="O54" s="108">
        <f>N54*1.18</f>
        <v>81.34512316066397</v>
      </c>
    </row>
    <row r="55" spans="1:15" ht="12.75">
      <c r="A55" s="23">
        <v>22</v>
      </c>
      <c r="B55" s="37" t="s">
        <v>138</v>
      </c>
      <c r="C55" s="37" t="s">
        <v>83</v>
      </c>
      <c r="D55" s="37" t="s">
        <v>97</v>
      </c>
      <c r="E55" s="23">
        <v>0.287</v>
      </c>
      <c r="F55" s="99">
        <f aca="true" t="shared" si="10" ref="F55:F82">E55*3500*12/1987*1.084</f>
        <v>6.576012078510317</v>
      </c>
      <c r="G55" s="99">
        <f aca="true" t="shared" si="11" ref="G55:G80">F55*1.64</f>
        <v>10.784659808756919</v>
      </c>
      <c r="H55" s="99">
        <f aca="true" t="shared" si="12" ref="H55:H80">G55*1.2</f>
        <v>12.941591770508301</v>
      </c>
      <c r="I55" s="99">
        <f aca="true" t="shared" si="13" ref="I55:I82">H55*0.75</f>
        <v>9.706193827881226</v>
      </c>
      <c r="J55" s="108">
        <f>H55+I55</f>
        <v>22.647785598389525</v>
      </c>
      <c r="K55" s="99">
        <f aca="true" t="shared" si="14" ref="K55:K82">J55*0.263</f>
        <v>5.956367612376446</v>
      </c>
      <c r="L55" s="99">
        <f aca="true" t="shared" si="15" ref="L55:L82">J55*0.95</f>
        <v>21.51539631847005</v>
      </c>
      <c r="M55" s="99">
        <f aca="true" t="shared" si="16" ref="M55:M82">J55*0.5</f>
        <v>11.323892799194763</v>
      </c>
      <c r="N55" s="99">
        <f>J55+K55+L55+M55</f>
        <v>61.44344232843079</v>
      </c>
      <c r="O55" s="108">
        <f aca="true" t="shared" si="17" ref="O55:O77">N55*1.18</f>
        <v>72.50326194754832</v>
      </c>
    </row>
    <row r="56" spans="1:15" ht="12.75">
      <c r="A56" s="23">
        <v>23</v>
      </c>
      <c r="B56" s="37" t="s">
        <v>98</v>
      </c>
      <c r="C56" s="37" t="s">
        <v>46</v>
      </c>
      <c r="D56" s="37" t="s">
        <v>99</v>
      </c>
      <c r="E56" s="23">
        <v>1.1</v>
      </c>
      <c r="F56" s="99">
        <f t="shared" si="10"/>
        <v>25.204227478610978</v>
      </c>
      <c r="G56" s="99">
        <f t="shared" si="11"/>
        <v>41.334933064922</v>
      </c>
      <c r="H56" s="99">
        <f t="shared" si="12"/>
        <v>49.601919677906395</v>
      </c>
      <c r="I56" s="99">
        <f t="shared" si="13"/>
        <v>37.2014397584298</v>
      </c>
      <c r="J56" s="108">
        <f>H56+I56</f>
        <v>86.8033594363362</v>
      </c>
      <c r="K56" s="99">
        <f t="shared" si="14"/>
        <v>22.82928353175642</v>
      </c>
      <c r="L56" s="99">
        <f t="shared" si="15"/>
        <v>82.46319146451938</v>
      </c>
      <c r="M56" s="99">
        <f t="shared" si="16"/>
        <v>43.4016797181681</v>
      </c>
      <c r="N56" s="99">
        <f>J56+K56+L56+M56</f>
        <v>235.4975141507801</v>
      </c>
      <c r="O56" s="108">
        <f t="shared" si="17"/>
        <v>277.8870666979205</v>
      </c>
    </row>
    <row r="57" spans="1:15" ht="12.75">
      <c r="A57" s="23">
        <v>24</v>
      </c>
      <c r="B57" s="37" t="s">
        <v>101</v>
      </c>
      <c r="C57" s="37" t="s">
        <v>46</v>
      </c>
      <c r="D57" s="37" t="s">
        <v>102</v>
      </c>
      <c r="E57" s="23">
        <v>1.58</v>
      </c>
      <c r="F57" s="103">
        <f t="shared" si="10"/>
        <v>36.20243583291394</v>
      </c>
      <c r="G57" s="99">
        <f t="shared" si="11"/>
        <v>59.37199476597886</v>
      </c>
      <c r="H57" s="99">
        <f t="shared" si="12"/>
        <v>71.24639371917463</v>
      </c>
      <c r="I57" s="99">
        <f t="shared" si="13"/>
        <v>53.43479528938097</v>
      </c>
      <c r="J57" s="108">
        <f>H57+I57</f>
        <v>124.6811890085556</v>
      </c>
      <c r="K57" s="99">
        <f t="shared" si="14"/>
        <v>32.79115270925013</v>
      </c>
      <c r="L57" s="99">
        <f t="shared" si="15"/>
        <v>118.44712955812783</v>
      </c>
      <c r="M57" s="99">
        <f t="shared" si="16"/>
        <v>62.3405945042778</v>
      </c>
      <c r="N57" s="99">
        <f>J57+K57+L57+M57</f>
        <v>338.2600657802114</v>
      </c>
      <c r="O57" s="108">
        <f t="shared" si="17"/>
        <v>399.14687762064943</v>
      </c>
    </row>
    <row r="58" spans="1:15" ht="12.75">
      <c r="A58" s="18">
        <v>25</v>
      </c>
      <c r="B58" s="5" t="s">
        <v>103</v>
      </c>
      <c r="C58" s="14"/>
      <c r="D58" s="5"/>
      <c r="E58" s="22"/>
      <c r="F58" s="103"/>
      <c r="G58" s="99">
        <f t="shared" si="11"/>
        <v>0</v>
      </c>
      <c r="H58" s="99">
        <f t="shared" si="12"/>
        <v>0</v>
      </c>
      <c r="I58" s="99">
        <f t="shared" si="13"/>
        <v>0</v>
      </c>
      <c r="J58" s="6"/>
      <c r="K58" s="99">
        <f t="shared" si="14"/>
        <v>0</v>
      </c>
      <c r="L58" s="99">
        <f t="shared" si="15"/>
        <v>0</v>
      </c>
      <c r="M58" s="99">
        <f t="shared" si="16"/>
        <v>0</v>
      </c>
      <c r="N58" s="6"/>
      <c r="O58" s="108">
        <f t="shared" si="17"/>
        <v>0</v>
      </c>
    </row>
    <row r="59" spans="1:15" ht="12" customHeight="1">
      <c r="A59" s="38"/>
      <c r="B59" s="13" t="s">
        <v>104</v>
      </c>
      <c r="C59" s="38" t="s">
        <v>105</v>
      </c>
      <c r="D59" s="13" t="s">
        <v>106</v>
      </c>
      <c r="E59" s="97">
        <v>2.16</v>
      </c>
      <c r="F59" s="104">
        <f t="shared" si="10"/>
        <v>49.49193759436337</v>
      </c>
      <c r="G59" s="99">
        <f t="shared" si="11"/>
        <v>81.16677765475592</v>
      </c>
      <c r="H59" s="99">
        <f t="shared" si="12"/>
        <v>97.4001331857071</v>
      </c>
      <c r="I59" s="99">
        <f t="shared" si="13"/>
        <v>73.05009988928033</v>
      </c>
      <c r="J59" s="109">
        <f>H59+I59</f>
        <v>170.45023307498744</v>
      </c>
      <c r="K59" s="99">
        <f t="shared" si="14"/>
        <v>44.8284112987217</v>
      </c>
      <c r="L59" s="99">
        <f t="shared" si="15"/>
        <v>161.92772142123806</v>
      </c>
      <c r="M59" s="99">
        <f t="shared" si="16"/>
        <v>85.22511653749372</v>
      </c>
      <c r="N59" s="100">
        <f>J59+K59+L59+M59</f>
        <v>462.4314823324409</v>
      </c>
      <c r="O59" s="108">
        <f t="shared" si="17"/>
        <v>545.6691491522803</v>
      </c>
    </row>
    <row r="60" spans="1:15" ht="12.75">
      <c r="A60" s="18">
        <v>26</v>
      </c>
      <c r="B60" s="5" t="s">
        <v>103</v>
      </c>
      <c r="C60" s="14"/>
      <c r="D60" s="5"/>
      <c r="E60" s="22"/>
      <c r="F60" s="103"/>
      <c r="G60" s="99">
        <f t="shared" si="11"/>
        <v>0</v>
      </c>
      <c r="H60" s="99">
        <f t="shared" si="12"/>
        <v>0</v>
      </c>
      <c r="I60" s="99">
        <f t="shared" si="13"/>
        <v>0</v>
      </c>
      <c r="J60" s="110"/>
      <c r="K60" s="99">
        <f t="shared" si="14"/>
        <v>0</v>
      </c>
      <c r="L60" s="99">
        <f t="shared" si="15"/>
        <v>0</v>
      </c>
      <c r="M60" s="99">
        <f t="shared" si="16"/>
        <v>0</v>
      </c>
      <c r="N60" s="101"/>
      <c r="O60" s="108">
        <f t="shared" si="17"/>
        <v>0</v>
      </c>
    </row>
    <row r="61" spans="1:15" ht="11.25" customHeight="1">
      <c r="A61" s="38"/>
      <c r="B61" s="13" t="s">
        <v>109</v>
      </c>
      <c r="C61" s="38" t="s">
        <v>105</v>
      </c>
      <c r="D61" s="13" t="s">
        <v>110</v>
      </c>
      <c r="E61" s="97">
        <v>2.77</v>
      </c>
      <c r="F61" s="104">
        <f t="shared" si="10"/>
        <v>63.46882737795672</v>
      </c>
      <c r="G61" s="99">
        <f t="shared" si="11"/>
        <v>104.08887689984901</v>
      </c>
      <c r="H61" s="99">
        <f t="shared" si="12"/>
        <v>124.90665227981881</v>
      </c>
      <c r="I61" s="99">
        <f t="shared" si="13"/>
        <v>93.67998920986412</v>
      </c>
      <c r="J61" s="109">
        <f>H61+I61</f>
        <v>218.58664148968293</v>
      </c>
      <c r="K61" s="99">
        <f t="shared" si="14"/>
        <v>57.488286711786614</v>
      </c>
      <c r="L61" s="99">
        <f t="shared" si="15"/>
        <v>207.65730941519877</v>
      </c>
      <c r="M61" s="99">
        <f t="shared" si="16"/>
        <v>109.29332074484147</v>
      </c>
      <c r="N61" s="100">
        <f>M61+L61+K61+J61</f>
        <v>593.0255583615098</v>
      </c>
      <c r="O61" s="108">
        <f t="shared" si="17"/>
        <v>699.7701588665815</v>
      </c>
    </row>
    <row r="62" spans="1:15" ht="12.75">
      <c r="A62" s="22">
        <v>27</v>
      </c>
      <c r="B62" s="14" t="s">
        <v>107</v>
      </c>
      <c r="C62" s="5"/>
      <c r="D62" s="14"/>
      <c r="E62" s="6"/>
      <c r="F62" s="103"/>
      <c r="G62" s="99">
        <f t="shared" si="11"/>
        <v>0</v>
      </c>
      <c r="H62" s="99">
        <f t="shared" si="12"/>
        <v>0</v>
      </c>
      <c r="I62" s="99">
        <f t="shared" si="13"/>
        <v>0</v>
      </c>
      <c r="J62" s="18"/>
      <c r="K62" s="99">
        <f t="shared" si="14"/>
        <v>0</v>
      </c>
      <c r="L62" s="99">
        <f t="shared" si="15"/>
        <v>0</v>
      </c>
      <c r="M62" s="99">
        <f t="shared" si="16"/>
        <v>0</v>
      </c>
      <c r="N62" s="18"/>
      <c r="O62" s="108">
        <f t="shared" si="17"/>
        <v>0</v>
      </c>
    </row>
    <row r="63" spans="1:15" ht="9.75" customHeight="1">
      <c r="A63" s="96"/>
      <c r="B63" s="38" t="s">
        <v>111</v>
      </c>
      <c r="C63" s="13" t="s">
        <v>105</v>
      </c>
      <c r="D63" s="38" t="s">
        <v>108</v>
      </c>
      <c r="E63" s="105">
        <v>0.278</v>
      </c>
      <c r="F63" s="104">
        <f t="shared" si="10"/>
        <v>6.369795671867139</v>
      </c>
      <c r="G63" s="99">
        <f t="shared" si="11"/>
        <v>10.446464901862107</v>
      </c>
      <c r="H63" s="99">
        <f t="shared" si="12"/>
        <v>12.53575788223453</v>
      </c>
      <c r="I63" s="99">
        <f t="shared" si="13"/>
        <v>9.401818411675897</v>
      </c>
      <c r="J63" s="111">
        <f>H63+I63</f>
        <v>21.937576293910425</v>
      </c>
      <c r="K63" s="99">
        <f t="shared" si="14"/>
        <v>5.769582565298442</v>
      </c>
      <c r="L63" s="99">
        <f t="shared" si="15"/>
        <v>20.840697479214903</v>
      </c>
      <c r="M63" s="99">
        <f t="shared" si="16"/>
        <v>10.968788146955212</v>
      </c>
      <c r="N63" s="102">
        <f>J63+K63+L63+M63</f>
        <v>59.51664448537898</v>
      </c>
      <c r="O63" s="108">
        <f t="shared" si="17"/>
        <v>70.2296404927472</v>
      </c>
    </row>
    <row r="64" spans="1:15" ht="12.75">
      <c r="A64" s="22">
        <v>28</v>
      </c>
      <c r="B64" s="14" t="s">
        <v>107</v>
      </c>
      <c r="C64" s="5"/>
      <c r="D64" s="14"/>
      <c r="E64" s="6"/>
      <c r="F64" s="103"/>
      <c r="G64" s="99">
        <f t="shared" si="11"/>
        <v>0</v>
      </c>
      <c r="H64" s="99">
        <f t="shared" si="12"/>
        <v>0</v>
      </c>
      <c r="I64" s="99">
        <f t="shared" si="13"/>
        <v>0</v>
      </c>
      <c r="J64" s="112"/>
      <c r="K64" s="99">
        <f t="shared" si="14"/>
        <v>0</v>
      </c>
      <c r="L64" s="99">
        <f t="shared" si="15"/>
        <v>0</v>
      </c>
      <c r="M64" s="99">
        <f t="shared" si="16"/>
        <v>0</v>
      </c>
      <c r="N64" s="18"/>
      <c r="O64" s="108">
        <f t="shared" si="17"/>
        <v>0</v>
      </c>
    </row>
    <row r="65" spans="1:15" ht="11.25" customHeight="1">
      <c r="A65" s="96"/>
      <c r="B65" s="38" t="s">
        <v>112</v>
      </c>
      <c r="C65" s="13" t="s">
        <v>105</v>
      </c>
      <c r="D65" s="38" t="s">
        <v>113</v>
      </c>
      <c r="E65" s="106">
        <v>0.364</v>
      </c>
      <c r="F65" s="104">
        <f t="shared" si="10"/>
        <v>8.340308002013085</v>
      </c>
      <c r="G65" s="99">
        <f t="shared" si="11"/>
        <v>13.678105123301458</v>
      </c>
      <c r="H65" s="99">
        <f t="shared" si="12"/>
        <v>16.41372614796175</v>
      </c>
      <c r="I65" s="99">
        <f t="shared" si="13"/>
        <v>12.310294610971312</v>
      </c>
      <c r="J65" s="111">
        <f>H65+I65</f>
        <v>28.72402075893306</v>
      </c>
      <c r="K65" s="99">
        <f t="shared" si="14"/>
        <v>7.554417459599396</v>
      </c>
      <c r="L65" s="99">
        <f t="shared" si="15"/>
        <v>27.287819720986406</v>
      </c>
      <c r="M65" s="99">
        <f t="shared" si="16"/>
        <v>14.36201037946653</v>
      </c>
      <c r="N65" s="102">
        <f>J65+K65+L65+M65</f>
        <v>77.92826831898539</v>
      </c>
      <c r="O65" s="108">
        <f t="shared" si="17"/>
        <v>91.95535661640275</v>
      </c>
    </row>
    <row r="66" spans="1:15" ht="11.25" customHeight="1">
      <c r="A66" s="24">
        <v>29</v>
      </c>
      <c r="B66" s="14" t="s">
        <v>131</v>
      </c>
      <c r="C66" s="5">
        <v>1.2</v>
      </c>
      <c r="D66" s="14" t="s">
        <v>128</v>
      </c>
      <c r="E66" s="6">
        <v>0.93</v>
      </c>
      <c r="F66" s="103">
        <f t="shared" si="10"/>
        <v>21.309028686462003</v>
      </c>
      <c r="G66" s="99">
        <f t="shared" si="11"/>
        <v>34.946807045797684</v>
      </c>
      <c r="H66" s="99">
        <f t="shared" si="12"/>
        <v>41.93616845495722</v>
      </c>
      <c r="I66" s="99">
        <f t="shared" si="13"/>
        <v>31.452126341217912</v>
      </c>
      <c r="J66" s="113">
        <f>H66+I66</f>
        <v>73.38829479617513</v>
      </c>
      <c r="K66" s="99">
        <f t="shared" si="14"/>
        <v>19.30112153139406</v>
      </c>
      <c r="L66" s="99">
        <f>J66*0.95</f>
        <v>69.71888005636637</v>
      </c>
      <c r="M66" s="99">
        <f>J66*0.5</f>
        <v>36.694147398087566</v>
      </c>
      <c r="N66" s="103">
        <f>J66+K66+L66+M66</f>
        <v>199.10244378202316</v>
      </c>
      <c r="O66" s="108">
        <f t="shared" si="17"/>
        <v>234.94088366278731</v>
      </c>
    </row>
    <row r="67" spans="1:15" ht="11.25" customHeight="1">
      <c r="A67" s="122"/>
      <c r="B67" s="15"/>
      <c r="C67" s="13" t="s">
        <v>132</v>
      </c>
      <c r="D67" s="15"/>
      <c r="E67" s="8"/>
      <c r="F67" s="104"/>
      <c r="G67" s="99"/>
      <c r="H67" s="99"/>
      <c r="I67" s="99"/>
      <c r="J67" s="114"/>
      <c r="K67" s="99"/>
      <c r="L67" s="99"/>
      <c r="M67" s="99"/>
      <c r="N67" s="104"/>
      <c r="O67" s="108"/>
    </row>
    <row r="68" spans="1:15" ht="12.75">
      <c r="A68" s="22">
        <v>30</v>
      </c>
      <c r="B68" s="14" t="s">
        <v>114</v>
      </c>
      <c r="C68" s="5"/>
      <c r="D68" s="14"/>
      <c r="E68" s="6"/>
      <c r="F68" s="103"/>
      <c r="G68" s="99">
        <f t="shared" si="11"/>
        <v>0</v>
      </c>
      <c r="H68" s="99">
        <f t="shared" si="12"/>
        <v>0</v>
      </c>
      <c r="I68" s="99">
        <f t="shared" si="13"/>
        <v>0</v>
      </c>
      <c r="J68" s="18"/>
      <c r="K68" s="99">
        <f t="shared" si="14"/>
        <v>0</v>
      </c>
      <c r="L68" s="99">
        <f t="shared" si="15"/>
        <v>0</v>
      </c>
      <c r="M68" s="99">
        <f t="shared" si="16"/>
        <v>0</v>
      </c>
      <c r="N68" s="18"/>
      <c r="O68" s="108">
        <f t="shared" si="17"/>
        <v>0</v>
      </c>
    </row>
    <row r="69" spans="1:15" ht="12.75">
      <c r="A69" s="97"/>
      <c r="B69" s="38" t="s">
        <v>115</v>
      </c>
      <c r="C69" s="13" t="s">
        <v>116</v>
      </c>
      <c r="D69" s="38" t="s">
        <v>119</v>
      </c>
      <c r="E69" s="105">
        <v>2.916</v>
      </c>
      <c r="F69" s="102">
        <f t="shared" si="10"/>
        <v>66.81411575239055</v>
      </c>
      <c r="G69" s="99">
        <f t="shared" si="11"/>
        <v>109.57514983392049</v>
      </c>
      <c r="H69" s="99">
        <f t="shared" si="12"/>
        <v>131.4901798007046</v>
      </c>
      <c r="I69" s="99">
        <f t="shared" si="13"/>
        <v>98.61763485052845</v>
      </c>
      <c r="J69" s="111">
        <f aca="true" t="shared" si="18" ref="J69:J75">H69+I69</f>
        <v>230.10781465123304</v>
      </c>
      <c r="K69" s="99">
        <f t="shared" si="14"/>
        <v>60.518355253274294</v>
      </c>
      <c r="L69" s="99">
        <f t="shared" si="15"/>
        <v>218.60242391867138</v>
      </c>
      <c r="M69" s="99">
        <f t="shared" si="16"/>
        <v>115.05390732561652</v>
      </c>
      <c r="N69" s="102">
        <f aca="true" t="shared" si="19" ref="N69:N75">J69+K69+L69+M69</f>
        <v>624.2825011487952</v>
      </c>
      <c r="O69" s="108">
        <f t="shared" si="17"/>
        <v>736.6533513555783</v>
      </c>
    </row>
    <row r="70" spans="1:15" ht="12.75">
      <c r="A70" s="87">
        <v>31</v>
      </c>
      <c r="B70" s="37" t="s">
        <v>118</v>
      </c>
      <c r="C70" s="98" t="s">
        <v>116</v>
      </c>
      <c r="D70" s="37" t="s">
        <v>120</v>
      </c>
      <c r="E70" s="21">
        <v>3.996</v>
      </c>
      <c r="F70" s="102">
        <f t="shared" si="10"/>
        <v>91.56008454957224</v>
      </c>
      <c r="G70" s="99">
        <f t="shared" si="11"/>
        <v>150.15853866129845</v>
      </c>
      <c r="H70" s="99">
        <f t="shared" si="12"/>
        <v>180.19024639355814</v>
      </c>
      <c r="I70" s="99">
        <f t="shared" si="13"/>
        <v>135.1426847951686</v>
      </c>
      <c r="J70" s="108">
        <f t="shared" si="18"/>
        <v>315.3329311887268</v>
      </c>
      <c r="K70" s="99">
        <f t="shared" si="14"/>
        <v>82.93256090263515</v>
      </c>
      <c r="L70" s="99">
        <f t="shared" si="15"/>
        <v>299.5662846292904</v>
      </c>
      <c r="M70" s="99">
        <f t="shared" si="16"/>
        <v>157.6664655943634</v>
      </c>
      <c r="N70" s="99">
        <f t="shared" si="19"/>
        <v>855.4982423150157</v>
      </c>
      <c r="O70" s="108">
        <f t="shared" si="17"/>
        <v>1009.4879259317185</v>
      </c>
    </row>
    <row r="71" spans="1:15" ht="12.75">
      <c r="A71" s="22">
        <v>32</v>
      </c>
      <c r="B71" s="14" t="s">
        <v>122</v>
      </c>
      <c r="C71" s="6" t="s">
        <v>83</v>
      </c>
      <c r="D71" s="14" t="s">
        <v>121</v>
      </c>
      <c r="E71" s="6">
        <v>0.3466</v>
      </c>
      <c r="F71" s="99">
        <f t="shared" si="10"/>
        <v>7.941622949169603</v>
      </c>
      <c r="G71" s="99">
        <f t="shared" si="11"/>
        <v>13.024261636638148</v>
      </c>
      <c r="H71" s="99">
        <f t="shared" si="12"/>
        <v>15.629113963965777</v>
      </c>
      <c r="I71" s="99">
        <f t="shared" si="13"/>
        <v>11.721835472974332</v>
      </c>
      <c r="J71" s="113">
        <f t="shared" si="18"/>
        <v>27.35094943694011</v>
      </c>
      <c r="K71" s="99">
        <f t="shared" si="14"/>
        <v>7.193299701915249</v>
      </c>
      <c r="L71" s="99">
        <f t="shared" si="15"/>
        <v>25.9834019650931</v>
      </c>
      <c r="M71" s="99">
        <f t="shared" si="16"/>
        <v>13.675474718470054</v>
      </c>
      <c r="N71" s="103">
        <f t="shared" si="19"/>
        <v>74.20312582241851</v>
      </c>
      <c r="O71" s="108">
        <f t="shared" si="17"/>
        <v>87.55968847045384</v>
      </c>
    </row>
    <row r="72" spans="1:15" ht="12.75">
      <c r="A72" s="87">
        <v>33</v>
      </c>
      <c r="B72" s="37" t="s">
        <v>123</v>
      </c>
      <c r="C72" s="21" t="s">
        <v>83</v>
      </c>
      <c r="D72" s="37" t="s">
        <v>124</v>
      </c>
      <c r="E72" s="21">
        <v>2.335</v>
      </c>
      <c r="F72" s="99">
        <f t="shared" si="10"/>
        <v>53.501701056869656</v>
      </c>
      <c r="G72" s="99">
        <f t="shared" si="11"/>
        <v>87.74278973326624</v>
      </c>
      <c r="H72" s="99">
        <f t="shared" si="12"/>
        <v>105.29134767991948</v>
      </c>
      <c r="I72" s="99">
        <f t="shared" si="13"/>
        <v>78.96851075993962</v>
      </c>
      <c r="J72" s="108">
        <f t="shared" si="18"/>
        <v>184.2598584398591</v>
      </c>
      <c r="K72" s="99">
        <f t="shared" si="14"/>
        <v>48.460342769682946</v>
      </c>
      <c r="L72" s="99">
        <f t="shared" si="15"/>
        <v>175.04686551786614</v>
      </c>
      <c r="M72" s="99">
        <f t="shared" si="16"/>
        <v>92.12992921992955</v>
      </c>
      <c r="N72" s="99">
        <f t="shared" si="19"/>
        <v>499.8969959473377</v>
      </c>
      <c r="O72" s="108">
        <f t="shared" si="17"/>
        <v>589.8784552178585</v>
      </c>
    </row>
    <row r="73" spans="1:15" ht="12.75">
      <c r="A73" s="24">
        <v>34</v>
      </c>
      <c r="B73" s="15" t="s">
        <v>125</v>
      </c>
      <c r="C73" s="8" t="s">
        <v>83</v>
      </c>
      <c r="D73" s="15" t="s">
        <v>84</v>
      </c>
      <c r="E73" s="8">
        <v>0.778</v>
      </c>
      <c r="F73" s="99">
        <f t="shared" si="10"/>
        <v>17.826262707599398</v>
      </c>
      <c r="G73" s="99">
        <f t="shared" si="11"/>
        <v>29.23507084046301</v>
      </c>
      <c r="H73" s="99">
        <f t="shared" si="12"/>
        <v>35.08208500855561</v>
      </c>
      <c r="I73" s="99">
        <f t="shared" si="13"/>
        <v>26.311563756416707</v>
      </c>
      <c r="J73" s="114">
        <f t="shared" si="18"/>
        <v>61.39364876497231</v>
      </c>
      <c r="K73" s="99">
        <f t="shared" si="14"/>
        <v>16.146529625187718</v>
      </c>
      <c r="L73" s="99">
        <f t="shared" si="15"/>
        <v>58.32396632672369</v>
      </c>
      <c r="M73" s="99">
        <f t="shared" si="16"/>
        <v>30.696824382486156</v>
      </c>
      <c r="N73" s="104">
        <f t="shared" si="19"/>
        <v>166.5609690993699</v>
      </c>
      <c r="O73" s="108">
        <f t="shared" si="17"/>
        <v>196.5419435372565</v>
      </c>
    </row>
    <row r="74" spans="1:15" ht="12.75">
      <c r="A74" s="87">
        <v>35</v>
      </c>
      <c r="B74" s="37" t="s">
        <v>90</v>
      </c>
      <c r="C74" s="21" t="s">
        <v>83</v>
      </c>
      <c r="D74" s="37" t="s">
        <v>86</v>
      </c>
      <c r="E74" s="21">
        <v>0.859</v>
      </c>
      <c r="F74" s="99">
        <f t="shared" si="10"/>
        <v>19.682210367388024</v>
      </c>
      <c r="G74" s="99">
        <f t="shared" si="11"/>
        <v>32.278825002516356</v>
      </c>
      <c r="H74" s="99">
        <f t="shared" si="12"/>
        <v>38.734590003019626</v>
      </c>
      <c r="I74" s="99">
        <f t="shared" si="13"/>
        <v>29.050942502264718</v>
      </c>
      <c r="J74" s="108">
        <f t="shared" si="18"/>
        <v>67.78553250528435</v>
      </c>
      <c r="K74" s="99">
        <f t="shared" si="14"/>
        <v>17.827595048889783</v>
      </c>
      <c r="L74" s="99">
        <f t="shared" si="15"/>
        <v>64.39625588002014</v>
      </c>
      <c r="M74" s="99">
        <f t="shared" si="16"/>
        <v>33.892766252642176</v>
      </c>
      <c r="N74" s="99">
        <f t="shared" si="19"/>
        <v>183.90214968683642</v>
      </c>
      <c r="O74" s="108">
        <f t="shared" si="17"/>
        <v>217.00453663046696</v>
      </c>
    </row>
    <row r="75" spans="1:15" ht="12.75">
      <c r="A75" s="97">
        <v>36</v>
      </c>
      <c r="B75" s="38" t="s">
        <v>126</v>
      </c>
      <c r="C75" s="106" t="s">
        <v>83</v>
      </c>
      <c r="D75" s="38" t="s">
        <v>127</v>
      </c>
      <c r="E75" s="106">
        <v>0.9483</v>
      </c>
      <c r="F75" s="99">
        <f t="shared" si="10"/>
        <v>21.72833537996981</v>
      </c>
      <c r="G75" s="99">
        <f t="shared" si="11"/>
        <v>35.634470023150485</v>
      </c>
      <c r="H75" s="99">
        <f t="shared" si="12"/>
        <v>42.76136402778058</v>
      </c>
      <c r="I75" s="99">
        <f t="shared" si="13"/>
        <v>32.07102302083543</v>
      </c>
      <c r="J75" s="111">
        <f t="shared" si="18"/>
        <v>74.83238704861601</v>
      </c>
      <c r="K75" s="99">
        <f t="shared" si="14"/>
        <v>19.680917793786012</v>
      </c>
      <c r="L75" s="99">
        <f t="shared" si="15"/>
        <v>71.09076769618521</v>
      </c>
      <c r="M75" s="99">
        <f t="shared" si="16"/>
        <v>37.41619352430801</v>
      </c>
      <c r="N75" s="102">
        <f t="shared" si="19"/>
        <v>203.02026606289522</v>
      </c>
      <c r="O75" s="108">
        <f t="shared" si="17"/>
        <v>239.56391395421633</v>
      </c>
    </row>
    <row r="76" spans="1:15" ht="12.75">
      <c r="A76" s="23">
        <v>37</v>
      </c>
      <c r="B76" s="98" t="s">
        <v>129</v>
      </c>
      <c r="C76" s="23" t="s">
        <v>46</v>
      </c>
      <c r="D76" s="37" t="s">
        <v>130</v>
      </c>
      <c r="E76" s="21">
        <v>0.763</v>
      </c>
      <c r="F76" s="102">
        <f t="shared" si="10"/>
        <v>17.48256869652743</v>
      </c>
      <c r="G76" s="99">
        <f t="shared" si="11"/>
        <v>28.671412662304984</v>
      </c>
      <c r="H76" s="99">
        <f t="shared" si="12"/>
        <v>34.40569519476598</v>
      </c>
      <c r="I76" s="99">
        <f t="shared" si="13"/>
        <v>25.804271396074487</v>
      </c>
      <c r="J76" s="119">
        <f aca="true" t="shared" si="20" ref="J76:J82">H76+I76</f>
        <v>60.209966590840466</v>
      </c>
      <c r="K76" s="99">
        <f t="shared" si="14"/>
        <v>15.835221213391042</v>
      </c>
      <c r="L76" s="99">
        <f t="shared" si="15"/>
        <v>57.19946826129844</v>
      </c>
      <c r="M76" s="99">
        <f t="shared" si="16"/>
        <v>30.104983295420233</v>
      </c>
      <c r="N76" s="99">
        <f aca="true" t="shared" si="21" ref="N76:N82">M76+L76+K76+J76</f>
        <v>163.34963936095016</v>
      </c>
      <c r="O76" s="108">
        <f t="shared" si="17"/>
        <v>192.75257444592117</v>
      </c>
    </row>
    <row r="77" spans="1:15" ht="12.75">
      <c r="A77" s="23">
        <v>38</v>
      </c>
      <c r="B77" s="37" t="s">
        <v>66</v>
      </c>
      <c r="C77" s="23" t="s">
        <v>46</v>
      </c>
      <c r="D77" s="37" t="s">
        <v>67</v>
      </c>
      <c r="E77" s="23">
        <v>1.397</v>
      </c>
      <c r="F77" s="99">
        <f t="shared" si="10"/>
        <v>32.009368897835934</v>
      </c>
      <c r="G77" s="99">
        <f t="shared" si="11"/>
        <v>52.49536499245093</v>
      </c>
      <c r="H77" s="99">
        <f t="shared" si="12"/>
        <v>62.994437990941115</v>
      </c>
      <c r="I77" s="99">
        <f t="shared" si="13"/>
        <v>47.245828493205835</v>
      </c>
      <c r="J77" s="119">
        <f t="shared" si="20"/>
        <v>110.24026648414696</v>
      </c>
      <c r="K77" s="99">
        <f t="shared" si="14"/>
        <v>28.99319008533065</v>
      </c>
      <c r="L77" s="99">
        <f t="shared" si="15"/>
        <v>104.7282531599396</v>
      </c>
      <c r="M77" s="99">
        <f t="shared" si="16"/>
        <v>55.12013324207348</v>
      </c>
      <c r="N77" s="99">
        <f t="shared" si="21"/>
        <v>299.0818429714907</v>
      </c>
      <c r="O77" s="108">
        <f t="shared" si="17"/>
        <v>352.916574706359</v>
      </c>
    </row>
    <row r="78" spans="1:15" ht="12.75">
      <c r="A78" s="23">
        <v>39</v>
      </c>
      <c r="B78" s="37" t="s">
        <v>140</v>
      </c>
      <c r="C78" s="23" t="s">
        <v>46</v>
      </c>
      <c r="D78" s="37" t="s">
        <v>143</v>
      </c>
      <c r="E78" s="23">
        <v>0.81</v>
      </c>
      <c r="F78" s="99">
        <f t="shared" si="10"/>
        <v>18.559476597886263</v>
      </c>
      <c r="G78" s="99">
        <f t="shared" si="11"/>
        <v>30.43754162053347</v>
      </c>
      <c r="H78" s="99">
        <f t="shared" si="12"/>
        <v>36.52504994464016</v>
      </c>
      <c r="I78" s="99">
        <f t="shared" si="13"/>
        <v>27.39378745848012</v>
      </c>
      <c r="J78" s="108">
        <f t="shared" si="20"/>
        <v>63.91883740312028</v>
      </c>
      <c r="K78" s="99">
        <f t="shared" si="14"/>
        <v>16.810654237020636</v>
      </c>
      <c r="L78" s="99">
        <f t="shared" si="15"/>
        <v>60.72289553296426</v>
      </c>
      <c r="M78" s="99">
        <f t="shared" si="16"/>
        <v>31.95941870156014</v>
      </c>
      <c r="N78" s="99">
        <f t="shared" si="21"/>
        <v>173.4118058746653</v>
      </c>
      <c r="O78" s="108">
        <f>N78*1.18</f>
        <v>204.62593093210504</v>
      </c>
    </row>
    <row r="79" spans="1:15" ht="12.75">
      <c r="A79" s="23">
        <v>40</v>
      </c>
      <c r="B79" s="37" t="s">
        <v>141</v>
      </c>
      <c r="C79" s="23" t="s">
        <v>46</v>
      </c>
      <c r="D79" s="37" t="s">
        <v>144</v>
      </c>
      <c r="E79" s="23">
        <v>1.03</v>
      </c>
      <c r="F79" s="99">
        <f t="shared" si="10"/>
        <v>23.600322093608455</v>
      </c>
      <c r="G79" s="99">
        <f t="shared" si="11"/>
        <v>38.70452823351786</v>
      </c>
      <c r="H79" s="99">
        <f t="shared" si="12"/>
        <v>46.44543388022144</v>
      </c>
      <c r="I79" s="99">
        <f t="shared" si="13"/>
        <v>34.83407541016608</v>
      </c>
      <c r="J79" s="108">
        <f t="shared" si="20"/>
        <v>81.27950929038752</v>
      </c>
      <c r="K79" s="99">
        <f t="shared" si="14"/>
        <v>21.37651094337192</v>
      </c>
      <c r="L79" s="99">
        <f t="shared" si="15"/>
        <v>77.21553382586815</v>
      </c>
      <c r="M79" s="99">
        <f t="shared" si="16"/>
        <v>40.63975464519376</v>
      </c>
      <c r="N79" s="99">
        <f t="shared" si="21"/>
        <v>220.51130870482135</v>
      </c>
      <c r="O79" s="108">
        <f>N79*1.18</f>
        <v>260.20334427168916</v>
      </c>
    </row>
    <row r="80" spans="1:15" ht="12.75">
      <c r="A80" s="23">
        <v>41</v>
      </c>
      <c r="B80" s="37" t="s">
        <v>56</v>
      </c>
      <c r="C80" s="23" t="s">
        <v>46</v>
      </c>
      <c r="D80" s="37" t="s">
        <v>57</v>
      </c>
      <c r="E80" s="23">
        <v>0.524</v>
      </c>
      <c r="F80" s="99">
        <f t="shared" si="10"/>
        <v>12.00637745344741</v>
      </c>
      <c r="G80" s="99">
        <f t="shared" si="11"/>
        <v>19.69045902365375</v>
      </c>
      <c r="H80" s="99">
        <f t="shared" si="12"/>
        <v>23.6285508283845</v>
      </c>
      <c r="I80" s="99">
        <f t="shared" si="13"/>
        <v>17.721413121288375</v>
      </c>
      <c r="J80" s="119">
        <f t="shared" si="20"/>
        <v>41.349963949672876</v>
      </c>
      <c r="K80" s="99">
        <f t="shared" si="14"/>
        <v>10.875040518763967</v>
      </c>
      <c r="L80" s="99">
        <f t="shared" si="15"/>
        <v>39.28246575218923</v>
      </c>
      <c r="M80" s="99">
        <f t="shared" si="16"/>
        <v>20.674981974836438</v>
      </c>
      <c r="N80" s="99">
        <f t="shared" si="21"/>
        <v>112.1824521954625</v>
      </c>
      <c r="O80" s="108">
        <f>N80*1.18</f>
        <v>132.37529359064575</v>
      </c>
    </row>
    <row r="81" spans="1:15" ht="12.75">
      <c r="A81" s="23">
        <v>42</v>
      </c>
      <c r="B81" s="37" t="s">
        <v>147</v>
      </c>
      <c r="C81" s="23" t="s">
        <v>46</v>
      </c>
      <c r="D81" s="37" t="s">
        <v>148</v>
      </c>
      <c r="E81" s="23">
        <v>0.2785</v>
      </c>
      <c r="F81" s="99">
        <f t="shared" si="10"/>
        <v>6.3812521389028705</v>
      </c>
      <c r="G81" s="99">
        <f>F81*1.64</f>
        <v>10.465253507800707</v>
      </c>
      <c r="H81" s="99">
        <f>G81*1.2</f>
        <v>12.558304209360848</v>
      </c>
      <c r="I81" s="99">
        <f t="shared" si="13"/>
        <v>9.418728157020636</v>
      </c>
      <c r="J81" s="108">
        <f t="shared" si="20"/>
        <v>21.977032366381486</v>
      </c>
      <c r="K81" s="99">
        <f t="shared" si="14"/>
        <v>5.779959512358332</v>
      </c>
      <c r="L81" s="99">
        <f t="shared" si="15"/>
        <v>20.878180748062412</v>
      </c>
      <c r="M81" s="99">
        <f t="shared" si="16"/>
        <v>10.988516183190743</v>
      </c>
      <c r="N81" s="99">
        <f t="shared" si="21"/>
        <v>59.62368880999298</v>
      </c>
      <c r="O81" s="108">
        <f>N81*1.18</f>
        <v>70.35595279579171</v>
      </c>
    </row>
    <row r="82" spans="1:15" ht="12.75">
      <c r="A82" s="23">
        <v>43</v>
      </c>
      <c r="B82" s="37" t="s">
        <v>142</v>
      </c>
      <c r="C82" s="23" t="s">
        <v>46</v>
      </c>
      <c r="D82" s="37"/>
      <c r="E82" s="23"/>
      <c r="F82" s="99">
        <f t="shared" si="10"/>
        <v>0</v>
      </c>
      <c r="G82" s="99">
        <f>F82*1.64</f>
        <v>0</v>
      </c>
      <c r="H82" s="99">
        <f>G82*1.2</f>
        <v>0</v>
      </c>
      <c r="I82" s="99">
        <f t="shared" si="13"/>
        <v>0</v>
      </c>
      <c r="J82" s="108">
        <f t="shared" si="20"/>
        <v>0</v>
      </c>
      <c r="K82" s="99">
        <f t="shared" si="14"/>
        <v>0</v>
      </c>
      <c r="L82" s="99">
        <f t="shared" si="15"/>
        <v>0</v>
      </c>
      <c r="M82" s="99">
        <f t="shared" si="16"/>
        <v>0</v>
      </c>
      <c r="N82" s="99">
        <f t="shared" si="21"/>
        <v>0</v>
      </c>
      <c r="O82" s="108">
        <v>656.6</v>
      </c>
    </row>
    <row r="83" spans="1:15" ht="12.75">
      <c r="A83" s="23">
        <v>44</v>
      </c>
      <c r="B83" s="37" t="s">
        <v>215</v>
      </c>
      <c r="C83" s="23" t="s">
        <v>46</v>
      </c>
      <c r="D83" s="37"/>
      <c r="E83" s="23"/>
      <c r="F83" s="99"/>
      <c r="G83" s="99"/>
      <c r="H83" s="99"/>
      <c r="I83" s="99"/>
      <c r="J83" s="119"/>
      <c r="K83" s="99"/>
      <c r="L83" s="99"/>
      <c r="M83" s="99"/>
      <c r="N83" s="99"/>
      <c r="O83" s="108">
        <v>109</v>
      </c>
    </row>
    <row r="84" spans="1:15" ht="12.75">
      <c r="A84" s="23">
        <v>45</v>
      </c>
      <c r="B84" s="37" t="s">
        <v>146</v>
      </c>
      <c r="C84" s="23" t="s">
        <v>46</v>
      </c>
      <c r="D84" s="37"/>
      <c r="E84" s="23"/>
      <c r="F84" s="99"/>
      <c r="G84" s="99"/>
      <c r="H84" s="99"/>
      <c r="I84" s="99"/>
      <c r="J84" s="119"/>
      <c r="K84" s="99"/>
      <c r="L84" s="99"/>
      <c r="M84" s="99"/>
      <c r="N84" s="99"/>
      <c r="O84" s="108">
        <v>20.5</v>
      </c>
    </row>
    <row r="85" spans="1:15" ht="12.75">
      <c r="A85" s="23">
        <v>46</v>
      </c>
      <c r="B85" s="37" t="s">
        <v>145</v>
      </c>
      <c r="C85" s="23" t="s">
        <v>83</v>
      </c>
      <c r="D85" s="37" t="s">
        <v>94</v>
      </c>
      <c r="E85" s="23">
        <v>0.893</v>
      </c>
      <c r="F85" s="99"/>
      <c r="G85" s="99"/>
      <c r="H85" s="99"/>
      <c r="I85" s="99"/>
      <c r="J85" s="119"/>
      <c r="K85" s="99"/>
      <c r="L85" s="99"/>
      <c r="M85" s="99"/>
      <c r="N85" s="99"/>
      <c r="O85" s="108"/>
    </row>
    <row r="86" spans="1:15" ht="12.75">
      <c r="A86" s="23">
        <v>47</v>
      </c>
      <c r="B86" s="37" t="s">
        <v>149</v>
      </c>
      <c r="C86" s="23" t="s">
        <v>46</v>
      </c>
      <c r="D86" s="37" t="s">
        <v>150</v>
      </c>
      <c r="E86" s="23">
        <v>0.7</v>
      </c>
      <c r="F86" s="99">
        <f>E86*3500*12/1987*1.084</f>
        <v>16.039053850025166</v>
      </c>
      <c r="G86" s="99">
        <f>F86*1.64</f>
        <v>26.30404831404127</v>
      </c>
      <c r="H86" s="99">
        <f>G86*1.2</f>
        <v>31.564857976849524</v>
      </c>
      <c r="I86" s="99">
        <f>H86*0.75</f>
        <v>23.673643482637143</v>
      </c>
      <c r="J86" s="108">
        <f>H86+I86</f>
        <v>55.23850145948667</v>
      </c>
      <c r="K86" s="99">
        <f>J86*0.263</f>
        <v>14.527725883844996</v>
      </c>
      <c r="L86" s="99">
        <f>J86*0.95</f>
        <v>52.476576386512335</v>
      </c>
      <c r="M86" s="99">
        <f>J86*0.5</f>
        <v>27.619250729743335</v>
      </c>
      <c r="N86" s="99">
        <f>M86++L86+K86+J86</f>
        <v>149.86205445958734</v>
      </c>
      <c r="O86" s="108">
        <f>N86*1.18</f>
        <v>176.83722426231304</v>
      </c>
    </row>
    <row r="87" spans="1:15" ht="12.75">
      <c r="A87" s="23">
        <v>47</v>
      </c>
      <c r="B87" s="37" t="s">
        <v>151</v>
      </c>
      <c r="C87" s="23" t="s">
        <v>46</v>
      </c>
      <c r="D87" s="37" t="s">
        <v>152</v>
      </c>
      <c r="E87" s="23">
        <v>0.241</v>
      </c>
      <c r="F87" s="99">
        <f aca="true" t="shared" si="22" ref="F87:F126">E87*3500*12/1987*1.084</f>
        <v>5.52201711122295</v>
      </c>
      <c r="G87" s="99">
        <f aca="true" t="shared" si="23" ref="G87:G126">F87*1.64</f>
        <v>9.056108062405638</v>
      </c>
      <c r="H87" s="99">
        <f aca="true" t="shared" si="24" ref="H87:H126">G87*1.2</f>
        <v>10.867329674886765</v>
      </c>
      <c r="I87" s="99">
        <f aca="true" t="shared" si="25" ref="I87:I126">H87*0.75</f>
        <v>8.150497256165075</v>
      </c>
      <c r="J87" s="108">
        <f aca="true" t="shared" si="26" ref="J87:J126">H87+I87</f>
        <v>19.01782693105184</v>
      </c>
      <c r="K87" s="99">
        <f aca="true" t="shared" si="27" ref="K87:K126">J87*0.263</f>
        <v>5.001688482866634</v>
      </c>
      <c r="L87" s="99">
        <f aca="true" t="shared" si="28" ref="L87:L126">J87*0.95</f>
        <v>18.066935584499248</v>
      </c>
      <c r="M87" s="99">
        <f aca="true" t="shared" si="29" ref="M87:M126">J87*0.5</f>
        <v>9.50891346552592</v>
      </c>
      <c r="N87" s="99">
        <f aca="true" t="shared" si="30" ref="N87:N126">M87++L87+K87+J87</f>
        <v>51.59536446394364</v>
      </c>
      <c r="O87" s="108">
        <f aca="true" t="shared" si="31" ref="O87:O126">N87*1.18</f>
        <v>60.882530067453494</v>
      </c>
    </row>
    <row r="88" spans="1:15" ht="12.75">
      <c r="A88" s="23">
        <v>49</v>
      </c>
      <c r="B88" s="37" t="s">
        <v>153</v>
      </c>
      <c r="C88" s="23" t="s">
        <v>46</v>
      </c>
      <c r="D88" s="37" t="s">
        <v>154</v>
      </c>
      <c r="E88" s="23">
        <v>0.241</v>
      </c>
      <c r="F88" s="99">
        <f t="shared" si="22"/>
        <v>5.52201711122295</v>
      </c>
      <c r="G88" s="99">
        <f t="shared" si="23"/>
        <v>9.056108062405638</v>
      </c>
      <c r="H88" s="99">
        <f t="shared" si="24"/>
        <v>10.867329674886765</v>
      </c>
      <c r="I88" s="99">
        <f t="shared" si="25"/>
        <v>8.150497256165075</v>
      </c>
      <c r="J88" s="108">
        <f t="shared" si="26"/>
        <v>19.01782693105184</v>
      </c>
      <c r="K88" s="99">
        <f t="shared" si="27"/>
        <v>5.001688482866634</v>
      </c>
      <c r="L88" s="99">
        <f t="shared" si="28"/>
        <v>18.066935584499248</v>
      </c>
      <c r="M88" s="99">
        <f t="shared" si="29"/>
        <v>9.50891346552592</v>
      </c>
      <c r="N88" s="99">
        <f t="shared" si="30"/>
        <v>51.59536446394364</v>
      </c>
      <c r="O88" s="108">
        <f t="shared" si="31"/>
        <v>60.882530067453494</v>
      </c>
    </row>
    <row r="89" spans="1:15" ht="12.75">
      <c r="A89" s="8"/>
      <c r="B89" s="7"/>
      <c r="C89" s="8"/>
      <c r="D89" s="7"/>
      <c r="E89" s="8"/>
      <c r="F89" s="107"/>
      <c r="G89" s="107"/>
      <c r="H89" s="107"/>
      <c r="I89" s="107"/>
      <c r="J89" s="121"/>
      <c r="K89" s="107"/>
      <c r="L89" s="107"/>
      <c r="M89" s="107"/>
      <c r="N89" s="107"/>
      <c r="O89" s="121"/>
    </row>
    <row r="90" spans="1:15" ht="12.75">
      <c r="A90" s="19" t="s">
        <v>1</v>
      </c>
      <c r="B90" s="15"/>
      <c r="C90" s="19" t="s">
        <v>3</v>
      </c>
      <c r="D90" s="8" t="s">
        <v>5</v>
      </c>
      <c r="E90" s="15" t="s">
        <v>7</v>
      </c>
      <c r="F90" s="8" t="s">
        <v>13</v>
      </c>
      <c r="G90" s="19" t="s">
        <v>75</v>
      </c>
      <c r="H90" s="66" t="s">
        <v>13</v>
      </c>
      <c r="I90" s="8" t="s">
        <v>22</v>
      </c>
      <c r="J90" s="19" t="s">
        <v>26</v>
      </c>
      <c r="K90" s="8" t="s">
        <v>30</v>
      </c>
      <c r="L90" s="19" t="s">
        <v>33</v>
      </c>
      <c r="M90" s="8" t="s">
        <v>35</v>
      </c>
      <c r="N90" s="24" t="s">
        <v>37</v>
      </c>
      <c r="O90" s="19" t="s">
        <v>41</v>
      </c>
    </row>
    <row r="91" spans="1:15" ht="12.75">
      <c r="A91" s="19" t="s">
        <v>2</v>
      </c>
      <c r="B91" s="15"/>
      <c r="C91" s="19" t="s">
        <v>4</v>
      </c>
      <c r="D91" s="8" t="s">
        <v>6</v>
      </c>
      <c r="E91" s="15" t="s">
        <v>8</v>
      </c>
      <c r="F91" s="7" t="s">
        <v>14</v>
      </c>
      <c r="G91" s="15" t="s">
        <v>76</v>
      </c>
      <c r="H91" s="9" t="s">
        <v>18</v>
      </c>
      <c r="I91" s="7" t="s">
        <v>23</v>
      </c>
      <c r="J91" s="19" t="s">
        <v>28</v>
      </c>
      <c r="K91" s="7" t="s">
        <v>31</v>
      </c>
      <c r="L91" s="19" t="s">
        <v>34</v>
      </c>
      <c r="M91" s="7" t="s">
        <v>36</v>
      </c>
      <c r="N91" s="24" t="s">
        <v>38</v>
      </c>
      <c r="O91" s="15" t="s">
        <v>42</v>
      </c>
    </row>
    <row r="92" spans="1:15" ht="12.75">
      <c r="A92" s="19"/>
      <c r="B92" s="95" t="s">
        <v>100</v>
      </c>
      <c r="C92" s="16"/>
      <c r="D92" s="2"/>
      <c r="E92" s="15" t="s">
        <v>9</v>
      </c>
      <c r="F92" s="7" t="s">
        <v>15</v>
      </c>
      <c r="G92" s="15" t="s">
        <v>77</v>
      </c>
      <c r="H92" s="9" t="s">
        <v>19</v>
      </c>
      <c r="I92" s="7" t="s">
        <v>25</v>
      </c>
      <c r="J92" s="19" t="s">
        <v>29</v>
      </c>
      <c r="K92" s="7" t="s">
        <v>32</v>
      </c>
      <c r="L92" s="20">
        <v>0.95</v>
      </c>
      <c r="M92" s="11">
        <v>0.5</v>
      </c>
      <c r="N92" s="24" t="s">
        <v>39</v>
      </c>
      <c r="O92" s="15" t="s">
        <v>40</v>
      </c>
    </row>
    <row r="93" spans="1:15" ht="12.75">
      <c r="A93" s="19"/>
      <c r="B93" s="16"/>
      <c r="C93" s="16"/>
      <c r="D93" s="2"/>
      <c r="E93" s="15" t="s">
        <v>10</v>
      </c>
      <c r="F93" s="7" t="s">
        <v>134</v>
      </c>
      <c r="G93" s="15" t="s">
        <v>78</v>
      </c>
      <c r="H93" s="9" t="s">
        <v>20</v>
      </c>
      <c r="I93" s="2"/>
      <c r="J93" s="16"/>
      <c r="K93" s="7" t="s">
        <v>25</v>
      </c>
      <c r="L93" s="15" t="s">
        <v>25</v>
      </c>
      <c r="M93" s="7" t="s">
        <v>24</v>
      </c>
      <c r="N93" s="24" t="s">
        <v>40</v>
      </c>
      <c r="O93" s="16"/>
    </row>
    <row r="94" spans="1:15" ht="12.75">
      <c r="A94" s="19"/>
      <c r="B94" s="16"/>
      <c r="C94" s="16"/>
      <c r="D94" s="2"/>
      <c r="E94" s="15" t="s">
        <v>12</v>
      </c>
      <c r="F94" s="7" t="s">
        <v>133</v>
      </c>
      <c r="G94" s="15" t="s">
        <v>79</v>
      </c>
      <c r="H94" s="66" t="s">
        <v>117</v>
      </c>
      <c r="I94" s="2"/>
      <c r="J94" s="16"/>
      <c r="K94" s="2"/>
      <c r="L94" s="16"/>
      <c r="M94" s="2"/>
      <c r="N94" s="10"/>
      <c r="O94" s="16"/>
    </row>
    <row r="95" spans="1:15" ht="12.75">
      <c r="A95" s="19"/>
      <c r="B95" s="16"/>
      <c r="C95" s="16"/>
      <c r="D95" s="2"/>
      <c r="E95" s="15" t="s">
        <v>11</v>
      </c>
      <c r="F95" s="7" t="s">
        <v>16</v>
      </c>
      <c r="G95" s="19">
        <v>1.64</v>
      </c>
      <c r="H95" s="66">
        <v>1.2</v>
      </c>
      <c r="I95" s="2"/>
      <c r="J95" s="16"/>
      <c r="K95" s="2"/>
      <c r="L95" s="16"/>
      <c r="M95" s="2"/>
      <c r="N95" s="10"/>
      <c r="O95" s="16"/>
    </row>
    <row r="96" spans="1:15" ht="12.75">
      <c r="A96" s="74"/>
      <c r="B96" s="17"/>
      <c r="C96" s="17"/>
      <c r="D96" s="1"/>
      <c r="E96" s="17"/>
      <c r="F96" s="13" t="s">
        <v>17</v>
      </c>
      <c r="G96" s="38"/>
      <c r="H96" s="68"/>
      <c r="I96" s="1"/>
      <c r="J96" s="17"/>
      <c r="K96" s="1"/>
      <c r="L96" s="17"/>
      <c r="M96" s="1"/>
      <c r="N96" s="12"/>
      <c r="O96" s="17"/>
    </row>
    <row r="97" spans="1:15" ht="12.75">
      <c r="A97" s="119">
        <v>1</v>
      </c>
      <c r="B97" s="119">
        <v>2</v>
      </c>
      <c r="C97" s="119">
        <v>3</v>
      </c>
      <c r="D97" s="120">
        <v>4</v>
      </c>
      <c r="E97" s="119">
        <v>5</v>
      </c>
      <c r="F97" s="120">
        <v>6</v>
      </c>
      <c r="G97" s="119">
        <v>7</v>
      </c>
      <c r="H97" s="115">
        <v>8</v>
      </c>
      <c r="I97" s="120">
        <v>9</v>
      </c>
      <c r="J97" s="119">
        <v>10</v>
      </c>
      <c r="K97" s="120">
        <v>11</v>
      </c>
      <c r="L97" s="119">
        <v>12</v>
      </c>
      <c r="M97" s="120">
        <v>13</v>
      </c>
      <c r="N97" s="119">
        <v>14</v>
      </c>
      <c r="O97" s="119">
        <v>15</v>
      </c>
    </row>
    <row r="98" spans="1:15" ht="12.75">
      <c r="A98" s="23">
        <v>50</v>
      </c>
      <c r="B98" s="37" t="s">
        <v>155</v>
      </c>
      <c r="C98" s="23" t="s">
        <v>46</v>
      </c>
      <c r="D98" s="37" t="s">
        <v>156</v>
      </c>
      <c r="E98" s="23">
        <v>0.873</v>
      </c>
      <c r="F98" s="99">
        <f t="shared" si="22"/>
        <v>20.002991444388527</v>
      </c>
      <c r="G98" s="99">
        <f t="shared" si="23"/>
        <v>32.804905968797186</v>
      </c>
      <c r="H98" s="99">
        <f t="shared" si="24"/>
        <v>39.365887162556625</v>
      </c>
      <c r="I98" s="99">
        <f t="shared" si="25"/>
        <v>29.52441537191747</v>
      </c>
      <c r="J98" s="108">
        <f t="shared" si="26"/>
        <v>68.8903025344741</v>
      </c>
      <c r="K98" s="99">
        <f t="shared" si="27"/>
        <v>18.11814956656669</v>
      </c>
      <c r="L98" s="99">
        <f t="shared" si="28"/>
        <v>65.44578740775039</v>
      </c>
      <c r="M98" s="99">
        <f t="shared" si="29"/>
        <v>34.44515126723705</v>
      </c>
      <c r="N98" s="99">
        <f t="shared" si="30"/>
        <v>186.8993907760282</v>
      </c>
      <c r="O98" s="108">
        <f t="shared" si="31"/>
        <v>220.54128111571328</v>
      </c>
    </row>
    <row r="99" spans="1:15" ht="12.75">
      <c r="A99" s="23">
        <v>51</v>
      </c>
      <c r="B99" s="39" t="s">
        <v>157</v>
      </c>
      <c r="C99" s="23" t="s">
        <v>46</v>
      </c>
      <c r="D99" s="39" t="s">
        <v>158</v>
      </c>
      <c r="E99" s="75">
        <v>0.396</v>
      </c>
      <c r="F99" s="99">
        <f t="shared" si="22"/>
        <v>9.07352189229995</v>
      </c>
      <c r="G99" s="99">
        <f t="shared" si="23"/>
        <v>14.880575903371918</v>
      </c>
      <c r="H99" s="99">
        <f t="shared" si="24"/>
        <v>17.8566910840463</v>
      </c>
      <c r="I99" s="99">
        <f t="shared" si="25"/>
        <v>13.392518313034724</v>
      </c>
      <c r="J99" s="108">
        <f t="shared" si="26"/>
        <v>31.249209397081025</v>
      </c>
      <c r="K99" s="99">
        <f t="shared" si="27"/>
        <v>8.21854207143231</v>
      </c>
      <c r="L99" s="99">
        <f t="shared" si="28"/>
        <v>29.686748927226972</v>
      </c>
      <c r="M99" s="99">
        <f t="shared" si="29"/>
        <v>15.624604698540512</v>
      </c>
      <c r="N99" s="99">
        <f t="shared" si="30"/>
        <v>84.77910509428082</v>
      </c>
      <c r="O99" s="108">
        <f t="shared" si="31"/>
        <v>100.03934401125136</v>
      </c>
    </row>
    <row r="100" spans="1:15" ht="12.75">
      <c r="A100" s="23">
        <v>52</v>
      </c>
      <c r="B100" s="39" t="s">
        <v>159</v>
      </c>
      <c r="C100" s="23" t="s">
        <v>46</v>
      </c>
      <c r="D100" s="39" t="s">
        <v>160</v>
      </c>
      <c r="E100" s="75">
        <v>0.891</v>
      </c>
      <c r="F100" s="99">
        <f t="shared" si="22"/>
        <v>20.415424257674886</v>
      </c>
      <c r="G100" s="99">
        <f t="shared" si="23"/>
        <v>33.48129578258681</v>
      </c>
      <c r="H100" s="99">
        <f t="shared" si="24"/>
        <v>40.177554939104176</v>
      </c>
      <c r="I100" s="99">
        <f t="shared" si="25"/>
        <v>30.133166204328134</v>
      </c>
      <c r="J100" s="108">
        <f t="shared" si="26"/>
        <v>70.31072114343232</v>
      </c>
      <c r="K100" s="99">
        <f t="shared" si="27"/>
        <v>18.4917196607227</v>
      </c>
      <c r="L100" s="99">
        <f t="shared" si="28"/>
        <v>66.7951850862607</v>
      </c>
      <c r="M100" s="99">
        <f t="shared" si="29"/>
        <v>35.15536057171616</v>
      </c>
      <c r="N100" s="99">
        <f t="shared" si="30"/>
        <v>190.75298646213187</v>
      </c>
      <c r="O100" s="108">
        <f t="shared" si="31"/>
        <v>225.0885240253156</v>
      </c>
    </row>
    <row r="101" spans="1:15" ht="12.75">
      <c r="A101" s="23">
        <v>53</v>
      </c>
      <c r="B101" s="39" t="s">
        <v>161</v>
      </c>
      <c r="C101" s="23" t="s">
        <v>83</v>
      </c>
      <c r="D101" s="39" t="s">
        <v>162</v>
      </c>
      <c r="E101" s="75">
        <v>0.0254</v>
      </c>
      <c r="F101" s="99">
        <f t="shared" si="22"/>
        <v>0.5819885254151989</v>
      </c>
      <c r="G101" s="99">
        <f t="shared" si="23"/>
        <v>0.9544611816809261</v>
      </c>
      <c r="H101" s="99">
        <f t="shared" si="24"/>
        <v>1.1453534180171112</v>
      </c>
      <c r="I101" s="99">
        <f t="shared" si="25"/>
        <v>0.8590150635128334</v>
      </c>
      <c r="J101" s="108">
        <f t="shared" si="26"/>
        <v>2.0043684815299447</v>
      </c>
      <c r="K101" s="99">
        <f t="shared" si="27"/>
        <v>0.5271489106423755</v>
      </c>
      <c r="L101" s="99">
        <f t="shared" si="28"/>
        <v>1.9041500574534473</v>
      </c>
      <c r="M101" s="99">
        <f t="shared" si="29"/>
        <v>1.0021842407649724</v>
      </c>
      <c r="N101" s="99">
        <f t="shared" si="30"/>
        <v>5.43785169039074</v>
      </c>
      <c r="O101" s="108">
        <f t="shared" si="31"/>
        <v>6.416664994661073</v>
      </c>
    </row>
    <row r="102" spans="1:15" ht="12.75">
      <c r="A102" s="23">
        <v>54</v>
      </c>
      <c r="B102" s="39" t="s">
        <v>163</v>
      </c>
      <c r="C102" s="23" t="s">
        <v>83</v>
      </c>
      <c r="D102" s="39" t="s">
        <v>164</v>
      </c>
      <c r="E102" s="75">
        <v>0.37</v>
      </c>
      <c r="F102" s="99">
        <f t="shared" si="22"/>
        <v>8.477785606441874</v>
      </c>
      <c r="G102" s="99">
        <f t="shared" si="23"/>
        <v>13.903568394564672</v>
      </c>
      <c r="H102" s="99">
        <f t="shared" si="24"/>
        <v>16.684282073477608</v>
      </c>
      <c r="I102" s="99">
        <f t="shared" si="25"/>
        <v>12.513211555108207</v>
      </c>
      <c r="J102" s="108">
        <f t="shared" si="26"/>
        <v>29.197493628585814</v>
      </c>
      <c r="K102" s="99">
        <f t="shared" si="27"/>
        <v>7.67894082431807</v>
      </c>
      <c r="L102" s="99">
        <f t="shared" si="28"/>
        <v>27.737618947156523</v>
      </c>
      <c r="M102" s="99">
        <f t="shared" si="29"/>
        <v>14.598746814292907</v>
      </c>
      <c r="N102" s="99">
        <f t="shared" si="30"/>
        <v>79.21280021435331</v>
      </c>
      <c r="O102" s="108">
        <f t="shared" si="31"/>
        <v>93.4711042529369</v>
      </c>
    </row>
    <row r="103" spans="1:15" ht="12.75">
      <c r="A103" s="23">
        <v>55</v>
      </c>
      <c r="B103" s="39" t="s">
        <v>165</v>
      </c>
      <c r="C103" s="23" t="s">
        <v>46</v>
      </c>
      <c r="D103" s="39" t="s">
        <v>166</v>
      </c>
      <c r="E103" s="75">
        <v>0.765</v>
      </c>
      <c r="F103" s="99">
        <f t="shared" si="22"/>
        <v>17.52839456467036</v>
      </c>
      <c r="G103" s="99">
        <f t="shared" si="23"/>
        <v>28.74656708605939</v>
      </c>
      <c r="H103" s="99">
        <f t="shared" si="24"/>
        <v>34.495880503271266</v>
      </c>
      <c r="I103" s="99">
        <f t="shared" si="25"/>
        <v>25.87191037745345</v>
      </c>
      <c r="J103" s="108">
        <f t="shared" si="26"/>
        <v>60.36779088072471</v>
      </c>
      <c r="K103" s="99">
        <f t="shared" si="27"/>
        <v>15.8767290016306</v>
      </c>
      <c r="L103" s="99">
        <f t="shared" si="28"/>
        <v>57.34940133668847</v>
      </c>
      <c r="M103" s="99">
        <f t="shared" si="29"/>
        <v>30.183895440362356</v>
      </c>
      <c r="N103" s="99">
        <f t="shared" si="30"/>
        <v>163.77781665940614</v>
      </c>
      <c r="O103" s="108">
        <f t="shared" si="31"/>
        <v>193.25782365809923</v>
      </c>
    </row>
    <row r="104" spans="1:15" ht="12.75">
      <c r="A104" s="23">
        <v>56</v>
      </c>
      <c r="B104" s="39" t="s">
        <v>167</v>
      </c>
      <c r="C104" s="23" t="s">
        <v>46</v>
      </c>
      <c r="D104" s="39" t="s">
        <v>168</v>
      </c>
      <c r="E104" s="75">
        <v>0.9166</v>
      </c>
      <c r="F104" s="99">
        <f t="shared" si="22"/>
        <v>21.001995369904378</v>
      </c>
      <c r="G104" s="99">
        <f t="shared" si="23"/>
        <v>34.44327240664318</v>
      </c>
      <c r="H104" s="99">
        <f t="shared" si="24"/>
        <v>41.33192688797182</v>
      </c>
      <c r="I104" s="99">
        <f t="shared" si="25"/>
        <v>30.998945165978864</v>
      </c>
      <c r="J104" s="108">
        <f t="shared" si="26"/>
        <v>72.33087205395069</v>
      </c>
      <c r="K104" s="99">
        <f t="shared" si="27"/>
        <v>19.02301935018903</v>
      </c>
      <c r="L104" s="99">
        <f t="shared" si="28"/>
        <v>68.71432845125315</v>
      </c>
      <c r="M104" s="99">
        <f t="shared" si="29"/>
        <v>36.16543602697534</v>
      </c>
      <c r="N104" s="99">
        <f t="shared" si="30"/>
        <v>196.23365588236823</v>
      </c>
      <c r="O104" s="108">
        <f t="shared" si="31"/>
        <v>231.55571394119448</v>
      </c>
    </row>
    <row r="105" spans="1:15" ht="12.75">
      <c r="A105" s="23">
        <v>57</v>
      </c>
      <c r="B105" s="39" t="s">
        <v>169</v>
      </c>
      <c r="C105" s="23" t="s">
        <v>170</v>
      </c>
      <c r="D105" s="39" t="s">
        <v>171</v>
      </c>
      <c r="E105" s="75">
        <v>0.7118</v>
      </c>
      <c r="F105" s="99">
        <f t="shared" si="22"/>
        <v>16.309426472068445</v>
      </c>
      <c r="G105" s="99">
        <f t="shared" si="23"/>
        <v>26.74745941419225</v>
      </c>
      <c r="H105" s="99">
        <f t="shared" si="24"/>
        <v>32.0969512970307</v>
      </c>
      <c r="I105" s="99">
        <f t="shared" si="25"/>
        <v>24.072713472773025</v>
      </c>
      <c r="J105" s="108">
        <f t="shared" si="26"/>
        <v>56.169664769803724</v>
      </c>
      <c r="K105" s="99">
        <f t="shared" si="27"/>
        <v>14.77262183445838</v>
      </c>
      <c r="L105" s="99">
        <f t="shared" si="28"/>
        <v>53.361181531313534</v>
      </c>
      <c r="M105" s="99">
        <f t="shared" si="29"/>
        <v>28.084832384901862</v>
      </c>
      <c r="N105" s="99">
        <f t="shared" si="30"/>
        <v>152.3883005204775</v>
      </c>
      <c r="O105" s="108">
        <f t="shared" si="31"/>
        <v>179.81819461416342</v>
      </c>
    </row>
    <row r="106" spans="1:15" ht="12.75">
      <c r="A106" s="23">
        <v>58</v>
      </c>
      <c r="B106" s="39" t="s">
        <v>172</v>
      </c>
      <c r="C106" s="23" t="s">
        <v>173</v>
      </c>
      <c r="D106" s="39" t="s">
        <v>174</v>
      </c>
      <c r="E106" s="75">
        <v>6.484</v>
      </c>
      <c r="F106" s="99">
        <f t="shared" si="22"/>
        <v>148.56746451937596</v>
      </c>
      <c r="G106" s="99">
        <f t="shared" si="23"/>
        <v>243.65064181177655</v>
      </c>
      <c r="H106" s="99">
        <f t="shared" si="24"/>
        <v>292.38077017413184</v>
      </c>
      <c r="I106" s="99">
        <f t="shared" si="25"/>
        <v>219.28557763059888</v>
      </c>
      <c r="J106" s="108">
        <f t="shared" si="26"/>
        <v>511.6663478047307</v>
      </c>
      <c r="K106" s="99">
        <f t="shared" si="27"/>
        <v>134.5682494726442</v>
      </c>
      <c r="L106" s="99">
        <f t="shared" si="28"/>
        <v>486.08303041449415</v>
      </c>
      <c r="M106" s="99">
        <f t="shared" si="29"/>
        <v>255.83317390236536</v>
      </c>
      <c r="N106" s="99">
        <f t="shared" si="30"/>
        <v>1388.1508015942345</v>
      </c>
      <c r="O106" s="108">
        <f t="shared" si="31"/>
        <v>1638.0179458811967</v>
      </c>
    </row>
    <row r="107" spans="1:15" ht="12.75">
      <c r="A107" s="23">
        <v>59</v>
      </c>
      <c r="B107" s="39" t="s">
        <v>175</v>
      </c>
      <c r="C107" s="23" t="s">
        <v>46</v>
      </c>
      <c r="D107" s="39" t="s">
        <v>176</v>
      </c>
      <c r="E107" s="75">
        <v>0.74</v>
      </c>
      <c r="F107" s="99">
        <f t="shared" si="22"/>
        <v>16.955571212883747</v>
      </c>
      <c r="G107" s="99">
        <f t="shared" si="23"/>
        <v>27.807136789129345</v>
      </c>
      <c r="H107" s="99">
        <f t="shared" si="24"/>
        <v>33.368564146955215</v>
      </c>
      <c r="I107" s="99">
        <f t="shared" si="25"/>
        <v>25.026423110216413</v>
      </c>
      <c r="J107" s="108">
        <f t="shared" si="26"/>
        <v>58.39498725717163</v>
      </c>
      <c r="K107" s="99">
        <f t="shared" si="27"/>
        <v>15.35788164863614</v>
      </c>
      <c r="L107" s="99">
        <f t="shared" si="28"/>
        <v>55.47523789431305</v>
      </c>
      <c r="M107" s="99">
        <f t="shared" si="29"/>
        <v>29.197493628585814</v>
      </c>
      <c r="N107" s="99">
        <f t="shared" si="30"/>
        <v>158.42560042870662</v>
      </c>
      <c r="O107" s="108">
        <f t="shared" si="31"/>
        <v>186.9422085058738</v>
      </c>
    </row>
    <row r="108" spans="1:15" ht="12.75">
      <c r="A108" s="23">
        <v>60</v>
      </c>
      <c r="B108" s="39" t="s">
        <v>184</v>
      </c>
      <c r="C108" s="23" t="s">
        <v>46</v>
      </c>
      <c r="D108" s="39" t="s">
        <v>185</v>
      </c>
      <c r="E108" s="75">
        <v>0.732</v>
      </c>
      <c r="F108" s="99">
        <f t="shared" si="22"/>
        <v>16.772267740312028</v>
      </c>
      <c r="G108" s="99">
        <f t="shared" si="23"/>
        <v>27.506519094111724</v>
      </c>
      <c r="H108" s="99">
        <f t="shared" si="24"/>
        <v>33.00782291293407</v>
      </c>
      <c r="I108" s="99">
        <f t="shared" si="25"/>
        <v>24.75586718470055</v>
      </c>
      <c r="J108" s="108">
        <f t="shared" si="26"/>
        <v>57.763690097634615</v>
      </c>
      <c r="K108" s="99">
        <f t="shared" si="27"/>
        <v>15.191850495677905</v>
      </c>
      <c r="L108" s="99">
        <f t="shared" si="28"/>
        <v>54.87550559275288</v>
      </c>
      <c r="M108" s="99">
        <f t="shared" si="29"/>
        <v>28.881845048817308</v>
      </c>
      <c r="N108" s="99">
        <f t="shared" si="30"/>
        <v>156.7128912348827</v>
      </c>
      <c r="O108" s="108">
        <f t="shared" si="31"/>
        <v>184.9212116571616</v>
      </c>
    </row>
    <row r="109" spans="1:15" ht="12.75">
      <c r="A109" s="23">
        <v>61</v>
      </c>
      <c r="B109" s="39" t="s">
        <v>186</v>
      </c>
      <c r="C109" s="23" t="s">
        <v>46</v>
      </c>
      <c r="D109" s="39" t="s">
        <v>187</v>
      </c>
      <c r="E109" s="75">
        <v>1.068</v>
      </c>
      <c r="F109" s="99">
        <f t="shared" si="22"/>
        <v>24.47101358832411</v>
      </c>
      <c r="G109" s="99">
        <f t="shared" si="23"/>
        <v>40.132462284851535</v>
      </c>
      <c r="H109" s="99">
        <f t="shared" si="24"/>
        <v>48.15895474182184</v>
      </c>
      <c r="I109" s="99">
        <f t="shared" si="25"/>
        <v>36.119216056366376</v>
      </c>
      <c r="J109" s="108">
        <f t="shared" si="26"/>
        <v>84.27817079818821</v>
      </c>
      <c r="K109" s="99">
        <f t="shared" si="27"/>
        <v>22.165158919923503</v>
      </c>
      <c r="L109" s="99">
        <f t="shared" si="28"/>
        <v>80.0642622582788</v>
      </c>
      <c r="M109" s="99">
        <f t="shared" si="29"/>
        <v>42.13908539909411</v>
      </c>
      <c r="N109" s="99">
        <f t="shared" si="30"/>
        <v>228.64667737548461</v>
      </c>
      <c r="O109" s="108">
        <f t="shared" si="31"/>
        <v>269.80307930307185</v>
      </c>
    </row>
    <row r="110" spans="1:15" ht="12.75">
      <c r="A110" s="23">
        <v>62</v>
      </c>
      <c r="B110" s="39" t="s">
        <v>188</v>
      </c>
      <c r="C110" s="23" t="s">
        <v>46</v>
      </c>
      <c r="D110" s="39" t="s">
        <v>189</v>
      </c>
      <c r="E110" s="75">
        <v>0.996</v>
      </c>
      <c r="F110" s="99">
        <f t="shared" si="22"/>
        <v>22.821282335178662</v>
      </c>
      <c r="G110" s="99">
        <f t="shared" si="23"/>
        <v>37.426903029693</v>
      </c>
      <c r="H110" s="99">
        <f t="shared" si="24"/>
        <v>44.9122836356316</v>
      </c>
      <c r="I110" s="99">
        <f t="shared" si="25"/>
        <v>33.6842127267237</v>
      </c>
      <c r="J110" s="108">
        <f t="shared" si="26"/>
        <v>78.59649636235531</v>
      </c>
      <c r="K110" s="99">
        <f t="shared" si="27"/>
        <v>20.670878543299448</v>
      </c>
      <c r="L110" s="99">
        <f t="shared" si="28"/>
        <v>74.66667154423754</v>
      </c>
      <c r="M110" s="99">
        <f t="shared" si="29"/>
        <v>39.298248181177655</v>
      </c>
      <c r="N110" s="99">
        <f t="shared" si="30"/>
        <v>213.23229463106995</v>
      </c>
      <c r="O110" s="108">
        <f t="shared" si="31"/>
        <v>251.61410766466253</v>
      </c>
    </row>
    <row r="111" spans="1:15" ht="12.75">
      <c r="A111" s="23">
        <v>63</v>
      </c>
      <c r="B111" s="39" t="s">
        <v>190</v>
      </c>
      <c r="C111" s="23" t="s">
        <v>46</v>
      </c>
      <c r="D111" s="39" t="s">
        <v>191</v>
      </c>
      <c r="E111" s="75">
        <v>0.1632</v>
      </c>
      <c r="F111" s="99">
        <f t="shared" si="22"/>
        <v>3.73939084046301</v>
      </c>
      <c r="G111" s="99">
        <f t="shared" si="23"/>
        <v>6.132600978359336</v>
      </c>
      <c r="H111" s="99">
        <f t="shared" si="24"/>
        <v>7.359121174031203</v>
      </c>
      <c r="I111" s="99">
        <f t="shared" si="25"/>
        <v>5.519340880523402</v>
      </c>
      <c r="J111" s="108">
        <f t="shared" si="26"/>
        <v>12.878462054554605</v>
      </c>
      <c r="K111" s="99">
        <f t="shared" si="27"/>
        <v>3.3870355203478613</v>
      </c>
      <c r="L111" s="99">
        <f t="shared" si="28"/>
        <v>12.234538951826874</v>
      </c>
      <c r="M111" s="99">
        <f t="shared" si="29"/>
        <v>6.439231027277303</v>
      </c>
      <c r="N111" s="99">
        <f t="shared" si="30"/>
        <v>34.93926755400664</v>
      </c>
      <c r="O111" s="108">
        <f t="shared" si="31"/>
        <v>41.22833571372784</v>
      </c>
    </row>
    <row r="112" spans="1:15" ht="12.75">
      <c r="A112" s="23">
        <v>64</v>
      </c>
      <c r="B112" s="39" t="s">
        <v>177</v>
      </c>
      <c r="C112" s="23" t="s">
        <v>170</v>
      </c>
      <c r="D112" s="39" t="s">
        <v>178</v>
      </c>
      <c r="E112" s="75">
        <v>1.352</v>
      </c>
      <c r="F112" s="99">
        <f t="shared" si="22"/>
        <v>30.978286864620035</v>
      </c>
      <c r="G112" s="99">
        <f t="shared" si="23"/>
        <v>50.80439045797685</v>
      </c>
      <c r="H112" s="99">
        <f t="shared" si="24"/>
        <v>60.965268549572215</v>
      </c>
      <c r="I112" s="99">
        <f t="shared" si="25"/>
        <v>45.72395141217916</v>
      </c>
      <c r="J112" s="108">
        <f t="shared" si="26"/>
        <v>106.68921996175138</v>
      </c>
      <c r="K112" s="99">
        <f t="shared" si="27"/>
        <v>28.059264849940615</v>
      </c>
      <c r="L112" s="99">
        <f t="shared" si="28"/>
        <v>101.3547589636638</v>
      </c>
      <c r="M112" s="99">
        <f t="shared" si="29"/>
        <v>53.34460998087569</v>
      </c>
      <c r="N112" s="99">
        <f t="shared" si="30"/>
        <v>289.44785375623144</v>
      </c>
      <c r="O112" s="108">
        <f t="shared" si="31"/>
        <v>341.5484674323531</v>
      </c>
    </row>
    <row r="113" spans="1:15" ht="12.75">
      <c r="A113" s="23">
        <v>65</v>
      </c>
      <c r="B113" s="39" t="s">
        <v>183</v>
      </c>
      <c r="C113" s="23" t="s">
        <v>170</v>
      </c>
      <c r="D113" s="39" t="s">
        <v>192</v>
      </c>
      <c r="E113" s="75">
        <v>0.1139</v>
      </c>
      <c r="F113" s="99">
        <f t="shared" si="22"/>
        <v>2.6097831907398086</v>
      </c>
      <c r="G113" s="99">
        <f t="shared" si="23"/>
        <v>4.280044432813286</v>
      </c>
      <c r="H113" s="99">
        <f t="shared" si="24"/>
        <v>5.136053319375943</v>
      </c>
      <c r="I113" s="99">
        <f t="shared" si="25"/>
        <v>3.8520399895319573</v>
      </c>
      <c r="J113" s="108">
        <f t="shared" si="26"/>
        <v>8.9880933089079</v>
      </c>
      <c r="K113" s="99">
        <f t="shared" si="27"/>
        <v>2.3638685402427777</v>
      </c>
      <c r="L113" s="99">
        <f t="shared" si="28"/>
        <v>8.538688643462503</v>
      </c>
      <c r="M113" s="99">
        <f t="shared" si="29"/>
        <v>4.49404665445395</v>
      </c>
      <c r="N113" s="99">
        <f t="shared" si="30"/>
        <v>24.38469714706713</v>
      </c>
      <c r="O113" s="108">
        <f t="shared" si="31"/>
        <v>28.77394263353921</v>
      </c>
    </row>
    <row r="114" spans="1:15" ht="12.75">
      <c r="A114" s="23">
        <v>66</v>
      </c>
      <c r="B114" s="39" t="s">
        <v>193</v>
      </c>
      <c r="C114" s="23" t="s">
        <v>170</v>
      </c>
      <c r="D114" s="39" t="s">
        <v>194</v>
      </c>
      <c r="E114" s="75">
        <v>0.3141</v>
      </c>
      <c r="F114" s="99">
        <f t="shared" si="22"/>
        <v>7.196952591847006</v>
      </c>
      <c r="G114" s="99">
        <f t="shared" si="23"/>
        <v>11.803002250629088</v>
      </c>
      <c r="H114" s="99">
        <f t="shared" si="24"/>
        <v>14.163602700754906</v>
      </c>
      <c r="I114" s="99">
        <f t="shared" si="25"/>
        <v>10.622702025566179</v>
      </c>
      <c r="J114" s="108">
        <f t="shared" si="26"/>
        <v>24.786304726321085</v>
      </c>
      <c r="K114" s="99">
        <f t="shared" si="27"/>
        <v>6.518798143022446</v>
      </c>
      <c r="L114" s="99">
        <f t="shared" si="28"/>
        <v>23.54698949000503</v>
      </c>
      <c r="M114" s="99">
        <f t="shared" si="29"/>
        <v>12.393152363160542</v>
      </c>
      <c r="N114" s="99">
        <f t="shared" si="30"/>
        <v>67.2452447225091</v>
      </c>
      <c r="O114" s="108">
        <f t="shared" si="31"/>
        <v>79.34938877256073</v>
      </c>
    </row>
    <row r="115" spans="1:15" ht="12.75">
      <c r="A115" s="23">
        <v>67</v>
      </c>
      <c r="B115" s="39" t="s">
        <v>195</v>
      </c>
      <c r="C115" s="23" t="s">
        <v>170</v>
      </c>
      <c r="D115" s="39" t="s">
        <v>196</v>
      </c>
      <c r="E115" s="75">
        <v>0.6987</v>
      </c>
      <c r="F115" s="99">
        <f t="shared" si="22"/>
        <v>16.00926703573226</v>
      </c>
      <c r="G115" s="99">
        <f t="shared" si="23"/>
        <v>26.255197938600908</v>
      </c>
      <c r="H115" s="99">
        <f t="shared" si="24"/>
        <v>31.506237526321087</v>
      </c>
      <c r="I115" s="99">
        <f t="shared" si="25"/>
        <v>23.629678144740815</v>
      </c>
      <c r="J115" s="108">
        <f t="shared" si="26"/>
        <v>55.1359156710619</v>
      </c>
      <c r="K115" s="99">
        <f t="shared" si="27"/>
        <v>14.50074582148928</v>
      </c>
      <c r="L115" s="99">
        <f t="shared" si="28"/>
        <v>52.37911988750881</v>
      </c>
      <c r="M115" s="99">
        <f t="shared" si="29"/>
        <v>27.56795783553095</v>
      </c>
      <c r="N115" s="99">
        <f t="shared" si="30"/>
        <v>149.58373921559092</v>
      </c>
      <c r="O115" s="108">
        <f t="shared" si="31"/>
        <v>176.5088122743973</v>
      </c>
    </row>
    <row r="116" spans="1:15" ht="12.75">
      <c r="A116" s="23">
        <v>68</v>
      </c>
      <c r="B116" s="39" t="s">
        <v>197</v>
      </c>
      <c r="C116" s="23" t="s">
        <v>170</v>
      </c>
      <c r="D116" s="39" t="s">
        <v>198</v>
      </c>
      <c r="E116" s="75">
        <v>1.1978</v>
      </c>
      <c r="F116" s="99">
        <f t="shared" si="22"/>
        <v>27.445112430800208</v>
      </c>
      <c r="G116" s="99">
        <f t="shared" si="23"/>
        <v>45.009984386512336</v>
      </c>
      <c r="H116" s="99">
        <f t="shared" si="24"/>
        <v>54.0119812638148</v>
      </c>
      <c r="I116" s="99">
        <f t="shared" si="25"/>
        <v>40.508985947861106</v>
      </c>
      <c r="J116" s="108">
        <f t="shared" si="26"/>
        <v>94.52096721167591</v>
      </c>
      <c r="K116" s="99">
        <f t="shared" si="27"/>
        <v>24.859014376670764</v>
      </c>
      <c r="L116" s="99">
        <f t="shared" si="28"/>
        <v>89.7949188510921</v>
      </c>
      <c r="M116" s="99">
        <f t="shared" si="29"/>
        <v>47.260483605837955</v>
      </c>
      <c r="N116" s="99">
        <f t="shared" si="30"/>
        <v>256.43538404527675</v>
      </c>
      <c r="O116" s="108">
        <f t="shared" si="31"/>
        <v>302.59375317342653</v>
      </c>
    </row>
    <row r="117" spans="1:15" ht="12.75">
      <c r="A117" s="23">
        <v>69</v>
      </c>
      <c r="B117" s="39" t="s">
        <v>199</v>
      </c>
      <c r="C117" s="23" t="s">
        <v>170</v>
      </c>
      <c r="D117" s="39" t="s">
        <v>200</v>
      </c>
      <c r="E117" s="75">
        <v>0.5128</v>
      </c>
      <c r="F117" s="99">
        <f t="shared" si="22"/>
        <v>11.749752591847008</v>
      </c>
      <c r="G117" s="99">
        <f t="shared" si="23"/>
        <v>19.26959425062909</v>
      </c>
      <c r="H117" s="99">
        <f t="shared" si="24"/>
        <v>23.12351310075491</v>
      </c>
      <c r="I117" s="99">
        <f t="shared" si="25"/>
        <v>17.342634825566183</v>
      </c>
      <c r="J117" s="108">
        <f t="shared" si="26"/>
        <v>40.46614792632109</v>
      </c>
      <c r="K117" s="99">
        <f t="shared" si="27"/>
        <v>10.642596904622447</v>
      </c>
      <c r="L117" s="99">
        <f t="shared" si="28"/>
        <v>38.442840530005036</v>
      </c>
      <c r="M117" s="99">
        <f t="shared" si="29"/>
        <v>20.233073963160546</v>
      </c>
      <c r="N117" s="99">
        <f t="shared" si="30"/>
        <v>109.78465932410913</v>
      </c>
      <c r="O117" s="108">
        <f t="shared" si="31"/>
        <v>129.54589800244875</v>
      </c>
    </row>
    <row r="118" spans="1:15" ht="12.75">
      <c r="A118" s="23">
        <v>70</v>
      </c>
      <c r="B118" s="39" t="s">
        <v>211</v>
      </c>
      <c r="C118" s="23" t="s">
        <v>170</v>
      </c>
      <c r="D118" s="39" t="s">
        <v>212</v>
      </c>
      <c r="E118" s="75">
        <v>1.25</v>
      </c>
      <c r="F118" s="99">
        <f t="shared" si="22"/>
        <v>28.641167589330653</v>
      </c>
      <c r="G118" s="99">
        <f t="shared" si="23"/>
        <v>46.97151484650227</v>
      </c>
      <c r="H118" s="99">
        <f t="shared" si="24"/>
        <v>56.36581781580272</v>
      </c>
      <c r="I118" s="99">
        <f t="shared" si="25"/>
        <v>42.27436336185204</v>
      </c>
      <c r="J118" s="108">
        <f t="shared" si="26"/>
        <v>98.64018117765477</v>
      </c>
      <c r="K118" s="99">
        <f t="shared" si="27"/>
        <v>25.942367649723206</v>
      </c>
      <c r="L118" s="99">
        <f t="shared" si="28"/>
        <v>93.70817211877203</v>
      </c>
      <c r="M118" s="99">
        <f t="shared" si="29"/>
        <v>49.320090588827384</v>
      </c>
      <c r="N118" s="99">
        <f t="shared" si="30"/>
        <v>267.6108115349774</v>
      </c>
      <c r="O118" s="108">
        <f t="shared" si="31"/>
        <v>315.7807576112733</v>
      </c>
    </row>
    <row r="119" spans="1:15" ht="12.75">
      <c r="A119" s="23">
        <v>71</v>
      </c>
      <c r="B119" s="39" t="s">
        <v>213</v>
      </c>
      <c r="C119" s="23" t="s">
        <v>170</v>
      </c>
      <c r="D119" s="39" t="s">
        <v>214</v>
      </c>
      <c r="E119" s="75">
        <v>1.32</v>
      </c>
      <c r="F119" s="99">
        <f t="shared" si="22"/>
        <v>30.245072974333166</v>
      </c>
      <c r="G119" s="99">
        <f t="shared" si="23"/>
        <v>49.60191967790639</v>
      </c>
      <c r="H119" s="99">
        <f t="shared" si="24"/>
        <v>59.522303613487665</v>
      </c>
      <c r="I119" s="99">
        <f t="shared" si="25"/>
        <v>44.641727710115745</v>
      </c>
      <c r="J119" s="108">
        <f t="shared" si="26"/>
        <v>104.16403132360341</v>
      </c>
      <c r="K119" s="99">
        <f t="shared" si="27"/>
        <v>27.395140238107697</v>
      </c>
      <c r="L119" s="99">
        <f t="shared" si="28"/>
        <v>98.95582975742323</v>
      </c>
      <c r="M119" s="99">
        <f t="shared" si="29"/>
        <v>52.082015661801705</v>
      </c>
      <c r="N119" s="99">
        <f t="shared" si="30"/>
        <v>282.597016980936</v>
      </c>
      <c r="O119" s="108">
        <f t="shared" si="31"/>
        <v>333.4644800375045</v>
      </c>
    </row>
    <row r="120" spans="1:15" ht="12.75">
      <c r="A120" s="23">
        <v>72</v>
      </c>
      <c r="B120" s="39" t="s">
        <v>179</v>
      </c>
      <c r="C120" s="23" t="s">
        <v>170</v>
      </c>
      <c r="D120" s="39" t="s">
        <v>182</v>
      </c>
      <c r="E120" s="75">
        <v>0.5473</v>
      </c>
      <c r="F120" s="99">
        <f t="shared" si="22"/>
        <v>12.540248817312532</v>
      </c>
      <c r="G120" s="99">
        <f t="shared" si="23"/>
        <v>20.56600806039255</v>
      </c>
      <c r="H120" s="99">
        <f t="shared" si="24"/>
        <v>24.67920967247106</v>
      </c>
      <c r="I120" s="99">
        <f t="shared" si="25"/>
        <v>18.509407254353295</v>
      </c>
      <c r="J120" s="108">
        <f t="shared" si="26"/>
        <v>43.18861692682435</v>
      </c>
      <c r="K120" s="99">
        <f t="shared" si="27"/>
        <v>11.358606251754805</v>
      </c>
      <c r="L120" s="99">
        <f t="shared" si="28"/>
        <v>41.029186080483136</v>
      </c>
      <c r="M120" s="99">
        <f t="shared" si="29"/>
        <v>21.594308463412176</v>
      </c>
      <c r="N120" s="99">
        <f t="shared" si="30"/>
        <v>117.17071772247446</v>
      </c>
      <c r="O120" s="108">
        <f t="shared" si="31"/>
        <v>138.26144691251986</v>
      </c>
    </row>
    <row r="121" spans="1:15" ht="12.75">
      <c r="A121" s="23">
        <v>73</v>
      </c>
      <c r="B121" s="39" t="s">
        <v>180</v>
      </c>
      <c r="C121" s="23" t="s">
        <v>170</v>
      </c>
      <c r="D121" s="39" t="s">
        <v>181</v>
      </c>
      <c r="E121" s="75">
        <v>0.6877</v>
      </c>
      <c r="F121" s="99">
        <f t="shared" si="22"/>
        <v>15.75722476094615</v>
      </c>
      <c r="G121" s="99">
        <f t="shared" si="23"/>
        <v>25.841848607951682</v>
      </c>
      <c r="H121" s="99">
        <f t="shared" si="24"/>
        <v>31.010218329542017</v>
      </c>
      <c r="I121" s="99">
        <f t="shared" si="25"/>
        <v>23.257663747156514</v>
      </c>
      <c r="J121" s="108">
        <f t="shared" si="26"/>
        <v>54.26788207669853</v>
      </c>
      <c r="K121" s="99">
        <f t="shared" si="27"/>
        <v>14.272452986171713</v>
      </c>
      <c r="L121" s="99">
        <f t="shared" si="28"/>
        <v>51.5544879728636</v>
      </c>
      <c r="M121" s="99">
        <f t="shared" si="29"/>
        <v>27.133941038349263</v>
      </c>
      <c r="N121" s="99">
        <f t="shared" si="30"/>
        <v>147.2287640740831</v>
      </c>
      <c r="O121" s="108">
        <f t="shared" si="31"/>
        <v>173.72994160741806</v>
      </c>
    </row>
    <row r="122" spans="1:15" ht="12.75">
      <c r="A122" s="23">
        <v>74</v>
      </c>
      <c r="B122" s="39" t="s">
        <v>201</v>
      </c>
      <c r="C122" s="23" t="s">
        <v>170</v>
      </c>
      <c r="D122" s="39" t="s">
        <v>202</v>
      </c>
      <c r="E122" s="75">
        <v>0.4823</v>
      </c>
      <c r="F122" s="99">
        <f t="shared" si="22"/>
        <v>11.050908102667337</v>
      </c>
      <c r="G122" s="99">
        <f t="shared" si="23"/>
        <v>18.123489288374433</v>
      </c>
      <c r="H122" s="99">
        <f t="shared" si="24"/>
        <v>21.748187146049318</v>
      </c>
      <c r="I122" s="99">
        <f t="shared" si="25"/>
        <v>16.31114035953699</v>
      </c>
      <c r="J122" s="108">
        <f t="shared" si="26"/>
        <v>38.05932750558631</v>
      </c>
      <c r="K122" s="99">
        <f t="shared" si="27"/>
        <v>10.0096031339692</v>
      </c>
      <c r="L122" s="99">
        <f t="shared" si="28"/>
        <v>36.15636113030699</v>
      </c>
      <c r="M122" s="99">
        <f t="shared" si="29"/>
        <v>19.029663752793155</v>
      </c>
      <c r="N122" s="99">
        <f t="shared" si="30"/>
        <v>103.25495552265565</v>
      </c>
      <c r="O122" s="108">
        <f t="shared" si="31"/>
        <v>121.84084751673366</v>
      </c>
    </row>
    <row r="123" spans="1:15" ht="12.75">
      <c r="A123" s="23">
        <v>75</v>
      </c>
      <c r="B123" s="39" t="s">
        <v>203</v>
      </c>
      <c r="C123" s="23" t="s">
        <v>170</v>
      </c>
      <c r="D123" s="39" t="s">
        <v>204</v>
      </c>
      <c r="E123" s="75">
        <v>1.027</v>
      </c>
      <c r="F123" s="99">
        <f t="shared" si="22"/>
        <v>23.53158329139406</v>
      </c>
      <c r="G123" s="99">
        <f t="shared" si="23"/>
        <v>38.59179659788626</v>
      </c>
      <c r="H123" s="99">
        <f t="shared" si="24"/>
        <v>46.31015591746351</v>
      </c>
      <c r="I123" s="99">
        <f t="shared" si="25"/>
        <v>34.732616938097635</v>
      </c>
      <c r="J123" s="108">
        <f t="shared" si="26"/>
        <v>81.04277285556114</v>
      </c>
      <c r="K123" s="99">
        <f t="shared" si="27"/>
        <v>21.31424926101258</v>
      </c>
      <c r="L123" s="99">
        <f t="shared" si="28"/>
        <v>76.99063421278308</v>
      </c>
      <c r="M123" s="99">
        <f t="shared" si="29"/>
        <v>40.52138642778057</v>
      </c>
      <c r="N123" s="99">
        <f t="shared" si="30"/>
        <v>219.86904275713738</v>
      </c>
      <c r="O123" s="108">
        <f t="shared" si="31"/>
        <v>259.4454704534221</v>
      </c>
    </row>
    <row r="124" spans="1:15" ht="12.75">
      <c r="A124" s="23">
        <v>76</v>
      </c>
      <c r="B124" s="39" t="s">
        <v>205</v>
      </c>
      <c r="C124" s="23" t="s">
        <v>170</v>
      </c>
      <c r="D124" s="39" t="s">
        <v>206</v>
      </c>
      <c r="E124" s="75">
        <v>0.456</v>
      </c>
      <c r="F124" s="99">
        <f t="shared" si="22"/>
        <v>10.448297936587823</v>
      </c>
      <c r="G124" s="99">
        <f t="shared" si="23"/>
        <v>17.13520861600403</v>
      </c>
      <c r="H124" s="99">
        <f t="shared" si="24"/>
        <v>20.562250339204834</v>
      </c>
      <c r="I124" s="99">
        <f t="shared" si="25"/>
        <v>15.421687754403624</v>
      </c>
      <c r="J124" s="108">
        <f t="shared" si="26"/>
        <v>35.98393809360846</v>
      </c>
      <c r="K124" s="99">
        <f t="shared" si="27"/>
        <v>9.463775718619026</v>
      </c>
      <c r="L124" s="99">
        <f t="shared" si="28"/>
        <v>34.18474118892804</v>
      </c>
      <c r="M124" s="99">
        <f t="shared" si="29"/>
        <v>17.99196904680423</v>
      </c>
      <c r="N124" s="99">
        <f t="shared" si="30"/>
        <v>97.62442404795975</v>
      </c>
      <c r="O124" s="108">
        <f t="shared" si="31"/>
        <v>115.1968203765925</v>
      </c>
    </row>
    <row r="125" spans="1:15" ht="12.75">
      <c r="A125" s="23">
        <v>77</v>
      </c>
      <c r="B125" s="39" t="s">
        <v>207</v>
      </c>
      <c r="C125" s="23" t="s">
        <v>170</v>
      </c>
      <c r="D125" s="39" t="s">
        <v>208</v>
      </c>
      <c r="E125" s="75">
        <v>0.6635</v>
      </c>
      <c r="F125" s="99">
        <f t="shared" si="22"/>
        <v>15.202731756416709</v>
      </c>
      <c r="G125" s="99">
        <f t="shared" si="23"/>
        <v>24.9324800805234</v>
      </c>
      <c r="H125" s="99">
        <f t="shared" si="24"/>
        <v>29.91897609662808</v>
      </c>
      <c r="I125" s="99">
        <f t="shared" si="25"/>
        <v>22.439232072471057</v>
      </c>
      <c r="J125" s="108">
        <f t="shared" si="26"/>
        <v>52.358208169099136</v>
      </c>
      <c r="K125" s="99">
        <f t="shared" si="27"/>
        <v>13.770208748473074</v>
      </c>
      <c r="L125" s="99">
        <f t="shared" si="28"/>
        <v>49.740297760644175</v>
      </c>
      <c r="M125" s="99">
        <f t="shared" si="29"/>
        <v>26.179104084549568</v>
      </c>
      <c r="N125" s="99">
        <f t="shared" si="30"/>
        <v>142.04781876276596</v>
      </c>
      <c r="O125" s="108">
        <f t="shared" si="31"/>
        <v>167.61642614006382</v>
      </c>
    </row>
    <row r="126" spans="1:15" ht="12.75">
      <c r="A126" s="23">
        <v>78</v>
      </c>
      <c r="B126" s="39" t="s">
        <v>209</v>
      </c>
      <c r="C126" s="23" t="s">
        <v>170</v>
      </c>
      <c r="D126" s="39" t="s">
        <v>210</v>
      </c>
      <c r="E126" s="75">
        <v>0.5119</v>
      </c>
      <c r="F126" s="99">
        <f t="shared" si="22"/>
        <v>11.72913095118269</v>
      </c>
      <c r="G126" s="99">
        <f t="shared" si="23"/>
        <v>19.23577475993961</v>
      </c>
      <c r="H126" s="99">
        <f t="shared" si="24"/>
        <v>23.08292971192753</v>
      </c>
      <c r="I126" s="99">
        <f t="shared" si="25"/>
        <v>17.312197283945647</v>
      </c>
      <c r="J126" s="108">
        <f t="shared" si="26"/>
        <v>40.39512699587318</v>
      </c>
      <c r="K126" s="99">
        <f t="shared" si="27"/>
        <v>10.623918399914647</v>
      </c>
      <c r="L126" s="99">
        <f t="shared" si="28"/>
        <v>38.37537064607952</v>
      </c>
      <c r="M126" s="99">
        <f t="shared" si="29"/>
        <v>20.19756349793659</v>
      </c>
      <c r="N126" s="99">
        <f t="shared" si="30"/>
        <v>109.59197953980393</v>
      </c>
      <c r="O126" s="108">
        <f t="shared" si="31"/>
        <v>129.31853585696862</v>
      </c>
    </row>
    <row r="127" spans="1:15" ht="12.75">
      <c r="A127" s="124"/>
      <c r="B127" s="39"/>
      <c r="C127" s="23"/>
      <c r="D127" s="39"/>
      <c r="E127" s="75"/>
      <c r="F127" s="99"/>
      <c r="G127" s="99"/>
      <c r="H127" s="99"/>
      <c r="I127" s="99"/>
      <c r="J127" s="108"/>
      <c r="K127" s="99"/>
      <c r="L127" s="99"/>
      <c r="M127" s="99"/>
      <c r="N127" s="99"/>
      <c r="O127" s="108"/>
    </row>
    <row r="128" spans="1:15" ht="12.75">
      <c r="A128" s="124"/>
      <c r="B128" s="39"/>
      <c r="C128" s="23"/>
      <c r="D128" s="39"/>
      <c r="E128" s="75"/>
      <c r="F128" s="99"/>
      <c r="G128" s="99"/>
      <c r="H128" s="99"/>
      <c r="I128" s="99"/>
      <c r="J128" s="108"/>
      <c r="K128" s="99"/>
      <c r="L128" s="99"/>
      <c r="M128" s="99"/>
      <c r="N128" s="99"/>
      <c r="O128" s="108"/>
    </row>
    <row r="129" spans="1:15" ht="12.75">
      <c r="A129" s="2"/>
      <c r="B129" s="79"/>
      <c r="C129" s="8"/>
      <c r="D129" s="79"/>
      <c r="E129" s="123"/>
      <c r="F129" s="107"/>
      <c r="G129" s="107"/>
      <c r="H129" s="107"/>
      <c r="I129" s="107"/>
      <c r="J129" s="121"/>
      <c r="K129" s="107"/>
      <c r="L129" s="107"/>
      <c r="M129" s="107"/>
      <c r="N129" s="107"/>
      <c r="O129" s="121"/>
    </row>
    <row r="130" spans="1:15" ht="12.75">
      <c r="A130" s="2"/>
      <c r="B130" s="79"/>
      <c r="C130" s="8"/>
      <c r="D130" s="79"/>
      <c r="E130" s="123"/>
      <c r="F130" s="107"/>
      <c r="G130" s="107"/>
      <c r="H130" s="107"/>
      <c r="I130" s="107"/>
      <c r="J130" s="121"/>
      <c r="K130" s="107"/>
      <c r="L130" s="107"/>
      <c r="M130" s="107"/>
      <c r="N130" s="107"/>
      <c r="O130" s="121"/>
    </row>
    <row r="131" spans="1:15" ht="12.75">
      <c r="A131" s="2"/>
      <c r="B131" s="79"/>
      <c r="C131" s="8"/>
      <c r="D131" s="79"/>
      <c r="E131" s="123"/>
      <c r="F131" s="107"/>
      <c r="G131" s="107"/>
      <c r="H131" s="107"/>
      <c r="I131" s="107"/>
      <c r="J131" s="121"/>
      <c r="K131" s="107"/>
      <c r="L131" s="107"/>
      <c r="M131" s="107"/>
      <c r="N131" s="107"/>
      <c r="O131" s="121"/>
    </row>
    <row r="132" spans="1:15" ht="12.75">
      <c r="A132" s="2"/>
      <c r="B132" s="79"/>
      <c r="C132" s="8"/>
      <c r="D132" s="79"/>
      <c r="E132" s="123" t="s">
        <v>217</v>
      </c>
      <c r="F132" s="107"/>
      <c r="G132" s="107"/>
      <c r="H132" s="107"/>
      <c r="I132" s="107" t="s">
        <v>218</v>
      </c>
      <c r="J132" s="121"/>
      <c r="K132" s="107"/>
      <c r="L132" s="107"/>
      <c r="M132" s="107"/>
      <c r="N132" s="107"/>
      <c r="O132" s="121"/>
    </row>
    <row r="133" spans="1:15" ht="12.75">
      <c r="A133" s="2"/>
      <c r="B133" s="79"/>
      <c r="C133" s="8"/>
      <c r="D133" s="79"/>
      <c r="E133" s="123"/>
      <c r="F133" s="107"/>
      <c r="G133" s="107"/>
      <c r="H133" s="107"/>
      <c r="I133" s="107"/>
      <c r="J133" s="121"/>
      <c r="K133" s="107"/>
      <c r="L133" s="107"/>
      <c r="M133" s="107"/>
      <c r="N133" s="107"/>
      <c r="O133" s="121"/>
    </row>
    <row r="134" spans="1:15" ht="12.75">
      <c r="A134" s="2"/>
      <c r="B134" s="79"/>
      <c r="C134" s="8"/>
      <c r="D134" s="79"/>
      <c r="E134" s="123"/>
      <c r="F134" s="107"/>
      <c r="G134" s="107"/>
      <c r="H134" s="107"/>
      <c r="I134" s="107"/>
      <c r="J134" s="121"/>
      <c r="K134" s="107"/>
      <c r="L134" s="107"/>
      <c r="M134" s="107"/>
      <c r="N134" s="107"/>
      <c r="O134" s="121"/>
    </row>
    <row r="135" spans="1:15" ht="12.75">
      <c r="A135" s="2"/>
      <c r="B135" s="79"/>
      <c r="C135" s="8"/>
      <c r="D135" s="79"/>
      <c r="E135" s="123"/>
      <c r="F135" s="107"/>
      <c r="G135" s="107"/>
      <c r="H135" s="107"/>
      <c r="I135" s="107"/>
      <c r="J135" s="121"/>
      <c r="K135" s="107"/>
      <c r="L135" s="107"/>
      <c r="M135" s="107"/>
      <c r="N135" s="107"/>
      <c r="O135" s="121"/>
    </row>
    <row r="136" spans="1:15" ht="12.75">
      <c r="A136" s="2"/>
      <c r="B136" s="79"/>
      <c r="C136" s="8"/>
      <c r="D136" s="79"/>
      <c r="E136" s="123"/>
      <c r="F136" s="107"/>
      <c r="G136" s="107"/>
      <c r="H136" s="107"/>
      <c r="I136" s="107"/>
      <c r="J136" s="121"/>
      <c r="K136" s="107"/>
      <c r="L136" s="107"/>
      <c r="M136" s="107"/>
      <c r="N136" s="107"/>
      <c r="O136" s="121"/>
    </row>
    <row r="137" spans="1:15" ht="12.75">
      <c r="A137" s="2"/>
      <c r="B137" s="79"/>
      <c r="C137" s="8"/>
      <c r="D137" s="79"/>
      <c r="E137" s="123"/>
      <c r="F137" s="107"/>
      <c r="G137" s="107"/>
      <c r="H137" s="107"/>
      <c r="I137" s="107"/>
      <c r="J137" s="121"/>
      <c r="K137" s="107"/>
      <c r="L137" s="107"/>
      <c r="M137" s="107"/>
      <c r="N137" s="107"/>
      <c r="O137" s="121"/>
    </row>
    <row r="138" spans="1:15" ht="12.75">
      <c r="A138" s="2"/>
      <c r="B138" s="79"/>
      <c r="C138" s="8"/>
      <c r="D138" s="79"/>
      <c r="E138" s="123"/>
      <c r="F138" s="107"/>
      <c r="G138" s="107"/>
      <c r="H138" s="107"/>
      <c r="I138" s="107"/>
      <c r="J138" s="121"/>
      <c r="K138" s="107"/>
      <c r="L138" s="107"/>
      <c r="M138" s="107"/>
      <c r="N138" s="107"/>
      <c r="O138" s="121"/>
    </row>
    <row r="139" spans="1:15" ht="12.75">
      <c r="A139" s="2"/>
      <c r="B139" s="79"/>
      <c r="C139" s="8"/>
      <c r="D139" s="79"/>
      <c r="E139" s="123"/>
      <c r="F139" s="107"/>
      <c r="G139" s="107"/>
      <c r="H139" s="107"/>
      <c r="I139" s="107"/>
      <c r="J139" s="121"/>
      <c r="K139" s="107"/>
      <c r="L139" s="107"/>
      <c r="M139" s="107"/>
      <c r="N139" s="107"/>
      <c r="O139" s="121"/>
    </row>
    <row r="140" spans="1:15" ht="12.75">
      <c r="A140" s="2"/>
      <c r="B140" s="79"/>
      <c r="C140" s="8"/>
      <c r="D140" s="79"/>
      <c r="E140" s="123"/>
      <c r="F140" s="107"/>
      <c r="G140" s="107"/>
      <c r="H140" s="107"/>
      <c r="I140" s="107"/>
      <c r="J140" s="121"/>
      <c r="K140" s="107"/>
      <c r="L140" s="107"/>
      <c r="M140" s="107"/>
      <c r="N140" s="107"/>
      <c r="O140" s="121"/>
    </row>
    <row r="141" spans="2:15" ht="12.75">
      <c r="B141" s="79"/>
      <c r="C141" s="8"/>
      <c r="D141" s="79"/>
      <c r="E141" s="123"/>
      <c r="F141" s="107"/>
      <c r="G141" s="107"/>
      <c r="H141" s="107"/>
      <c r="I141" s="107"/>
      <c r="J141" s="121"/>
      <c r="K141" s="107"/>
      <c r="L141" s="107"/>
      <c r="M141" s="107"/>
      <c r="N141" s="107"/>
      <c r="O141" s="121"/>
    </row>
    <row r="142" spans="2:15" ht="12.75">
      <c r="B142" s="79"/>
      <c r="C142" s="8"/>
      <c r="D142" s="79"/>
      <c r="E142" s="123"/>
      <c r="F142" s="107"/>
      <c r="G142" s="107"/>
      <c r="H142" s="107"/>
      <c r="I142" s="107"/>
      <c r="J142" s="121"/>
      <c r="K142" s="107"/>
      <c r="L142" s="107"/>
      <c r="M142" s="107"/>
      <c r="N142" s="107"/>
      <c r="O142" s="121"/>
    </row>
    <row r="143" spans="2:15" ht="12.75">
      <c r="B143" s="79"/>
      <c r="C143" s="8"/>
      <c r="D143" s="79"/>
      <c r="E143" s="123"/>
      <c r="F143" s="107"/>
      <c r="G143" s="107"/>
      <c r="H143" s="107"/>
      <c r="I143" s="107"/>
      <c r="J143" s="121"/>
      <c r="K143" s="107"/>
      <c r="L143" s="107"/>
      <c r="M143" s="107"/>
      <c r="N143" s="107"/>
      <c r="O143" s="121"/>
    </row>
    <row r="144" spans="2:15" ht="12.75">
      <c r="B144" s="79"/>
      <c r="C144" s="8"/>
      <c r="D144" s="79"/>
      <c r="E144" s="123"/>
      <c r="F144" s="107"/>
      <c r="G144" s="107"/>
      <c r="H144" s="107"/>
      <c r="I144" s="107"/>
      <c r="J144" s="121"/>
      <c r="K144" s="107"/>
      <c r="L144" s="107"/>
      <c r="M144" s="107"/>
      <c r="N144" s="107"/>
      <c r="O144" s="121"/>
    </row>
  </sheetData>
  <sheetProtection/>
  <printOptions/>
  <pageMargins left="0.26" right="0.2" top="0.29" bottom="0.26" header="0.3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7.625" style="0" customWidth="1"/>
    <col min="2" max="2" width="47.125" style="0" customWidth="1"/>
    <col min="3" max="3" width="8.25390625" style="0" customWidth="1"/>
    <col min="4" max="4" width="15.25390625" style="0" customWidth="1"/>
    <col min="5" max="5" width="7.25390625" style="0" customWidth="1"/>
  </cols>
  <sheetData>
    <row r="1" ht="12.75">
      <c r="C1" t="s">
        <v>249</v>
      </c>
    </row>
    <row r="2" ht="12.75">
      <c r="C2" t="s">
        <v>256</v>
      </c>
    </row>
    <row r="3" ht="12.75">
      <c r="C3" t="s">
        <v>257</v>
      </c>
    </row>
    <row r="4" ht="21" customHeight="1">
      <c r="C4" t="s">
        <v>258</v>
      </c>
    </row>
    <row r="7" spans="2:4" ht="12.75">
      <c r="B7" s="3" t="s">
        <v>247</v>
      </c>
      <c r="C7" s="3"/>
      <c r="D7" s="3"/>
    </row>
    <row r="8" spans="2:4" ht="12.75">
      <c r="B8" s="3" t="s">
        <v>248</v>
      </c>
      <c r="C8" s="3"/>
      <c r="D8" s="3"/>
    </row>
    <row r="9" spans="2:4" ht="12.75">
      <c r="B9" s="3" t="s">
        <v>259</v>
      </c>
      <c r="C9" s="3"/>
      <c r="D9" s="3"/>
    </row>
    <row r="10" spans="2:4" ht="12.75">
      <c r="B10" s="3"/>
      <c r="C10" s="3"/>
      <c r="D10" s="3"/>
    </row>
    <row r="11" spans="1:4" ht="12.75">
      <c r="A11" s="133" t="s">
        <v>1</v>
      </c>
      <c r="B11" s="133"/>
      <c r="C11" s="139" t="s">
        <v>3</v>
      </c>
      <c r="D11" s="140" t="s">
        <v>41</v>
      </c>
    </row>
    <row r="12" spans="1:4" ht="12.75">
      <c r="A12" s="141" t="s">
        <v>2</v>
      </c>
      <c r="B12" s="135" t="s">
        <v>100</v>
      </c>
      <c r="C12" s="142" t="s">
        <v>4</v>
      </c>
      <c r="D12" s="135" t="s">
        <v>117</v>
      </c>
    </row>
    <row r="13" spans="1:4" ht="12.75">
      <c r="A13" s="143"/>
      <c r="B13" s="135"/>
      <c r="C13" s="143"/>
      <c r="D13" s="135" t="s">
        <v>264</v>
      </c>
    </row>
    <row r="14" spans="1:4" ht="12.75">
      <c r="A14" s="119">
        <v>1</v>
      </c>
      <c r="B14" s="119">
        <v>2</v>
      </c>
      <c r="C14" s="119">
        <v>3</v>
      </c>
      <c r="D14" s="119">
        <v>4</v>
      </c>
    </row>
    <row r="15" spans="1:4" ht="12.75">
      <c r="A15" s="23">
        <v>1</v>
      </c>
      <c r="B15" s="144" t="s">
        <v>219</v>
      </c>
      <c r="C15" s="23" t="s">
        <v>46</v>
      </c>
      <c r="D15" s="126">
        <v>548.04</v>
      </c>
    </row>
    <row r="16" spans="1:4" ht="12.75">
      <c r="A16" s="19">
        <v>2</v>
      </c>
      <c r="B16" s="145" t="s">
        <v>48</v>
      </c>
      <c r="C16" s="19" t="s">
        <v>46</v>
      </c>
      <c r="D16" s="127">
        <v>730.81</v>
      </c>
    </row>
    <row r="17" spans="1:4" ht="12.75">
      <c r="A17" s="75">
        <v>3</v>
      </c>
      <c r="B17" s="146" t="s">
        <v>50</v>
      </c>
      <c r="C17" s="23" t="s">
        <v>46</v>
      </c>
      <c r="D17" s="128">
        <v>274.02</v>
      </c>
    </row>
    <row r="18" spans="1:4" ht="12.75">
      <c r="A18" s="75">
        <v>4</v>
      </c>
      <c r="B18" s="146" t="s">
        <v>52</v>
      </c>
      <c r="C18" s="75" t="s">
        <v>46</v>
      </c>
      <c r="D18" s="128">
        <v>1130.88</v>
      </c>
    </row>
    <row r="19" spans="1:4" ht="12.75">
      <c r="A19" s="75">
        <v>5</v>
      </c>
      <c r="B19" s="146" t="s">
        <v>54</v>
      </c>
      <c r="C19" s="75" t="s">
        <v>46</v>
      </c>
      <c r="D19" s="129">
        <v>971.95</v>
      </c>
    </row>
    <row r="20" spans="1:4" ht="12.75">
      <c r="A20" s="75">
        <v>6</v>
      </c>
      <c r="B20" s="146" t="s">
        <v>56</v>
      </c>
      <c r="C20" s="75" t="s">
        <v>46</v>
      </c>
      <c r="D20" s="129">
        <v>143.59</v>
      </c>
    </row>
    <row r="21" spans="1:4" ht="12.75">
      <c r="A21" s="75">
        <v>7</v>
      </c>
      <c r="B21" s="146" t="s">
        <v>58</v>
      </c>
      <c r="C21" s="75" t="s">
        <v>46</v>
      </c>
      <c r="D21" s="129">
        <v>897.14</v>
      </c>
    </row>
    <row r="22" spans="1:4" ht="12.75">
      <c r="A22" s="75">
        <v>8</v>
      </c>
      <c r="B22" s="146" t="s">
        <v>60</v>
      </c>
      <c r="C22" s="75" t="s">
        <v>46</v>
      </c>
      <c r="D22" s="129">
        <v>1609.59</v>
      </c>
    </row>
    <row r="23" spans="1:4" ht="12.75">
      <c r="A23" s="75">
        <v>9</v>
      </c>
      <c r="B23" s="146" t="s">
        <v>62</v>
      </c>
      <c r="C23" s="75" t="s">
        <v>46</v>
      </c>
      <c r="D23" s="129">
        <v>1458.33</v>
      </c>
    </row>
    <row r="24" spans="1:4" ht="12.75">
      <c r="A24" s="75">
        <v>10</v>
      </c>
      <c r="B24" s="146" t="s">
        <v>64</v>
      </c>
      <c r="C24" s="75" t="s">
        <v>46</v>
      </c>
      <c r="D24" s="129">
        <v>524.2</v>
      </c>
    </row>
    <row r="25" spans="1:4" ht="12.75">
      <c r="A25" s="75">
        <v>11</v>
      </c>
      <c r="B25" s="146" t="s">
        <v>66</v>
      </c>
      <c r="C25" s="75" t="s">
        <v>46</v>
      </c>
      <c r="D25" s="129">
        <v>382.8</v>
      </c>
    </row>
    <row r="26" spans="1:4" ht="12.75">
      <c r="A26" s="76">
        <v>12</v>
      </c>
      <c r="B26" s="147" t="s">
        <v>68</v>
      </c>
      <c r="C26" s="76" t="s">
        <v>46</v>
      </c>
      <c r="D26" s="130">
        <v>580.92</v>
      </c>
    </row>
    <row r="27" spans="1:4" ht="12.75">
      <c r="A27" s="75">
        <v>13</v>
      </c>
      <c r="B27" s="146" t="s">
        <v>220</v>
      </c>
      <c r="C27" s="23" t="s">
        <v>46</v>
      </c>
      <c r="D27" s="128">
        <v>238.4</v>
      </c>
    </row>
    <row r="28" spans="1:4" ht="12.75">
      <c r="A28" s="78">
        <v>14</v>
      </c>
      <c r="B28" s="148" t="s">
        <v>73</v>
      </c>
      <c r="C28" s="78" t="s">
        <v>46</v>
      </c>
      <c r="D28" s="131">
        <v>219.22</v>
      </c>
    </row>
    <row r="29" spans="1:4" ht="12.75">
      <c r="A29" s="75">
        <v>15</v>
      </c>
      <c r="B29" s="146" t="s">
        <v>80</v>
      </c>
      <c r="C29" s="75" t="s">
        <v>46</v>
      </c>
      <c r="D29" s="129">
        <v>73.16</v>
      </c>
    </row>
    <row r="30" spans="1:4" ht="12.75">
      <c r="A30" s="75">
        <v>16</v>
      </c>
      <c r="B30" s="146" t="s">
        <v>82</v>
      </c>
      <c r="C30" s="75" t="s">
        <v>83</v>
      </c>
      <c r="D30" s="129">
        <v>213.19</v>
      </c>
    </row>
    <row r="31" spans="1:4" ht="12.75">
      <c r="A31" s="75">
        <v>17</v>
      </c>
      <c r="B31" s="146" t="s">
        <v>85</v>
      </c>
      <c r="C31" s="75" t="s">
        <v>83</v>
      </c>
      <c r="D31" s="129">
        <v>235.38</v>
      </c>
    </row>
    <row r="32" spans="1:4" ht="12.75">
      <c r="A32" s="76">
        <v>18</v>
      </c>
      <c r="B32" s="147" t="s">
        <v>221</v>
      </c>
      <c r="C32" s="92"/>
      <c r="D32" s="125"/>
    </row>
    <row r="33" spans="1:4" ht="12.75">
      <c r="A33" s="12"/>
      <c r="B33" s="148" t="s">
        <v>88</v>
      </c>
      <c r="C33" s="93" t="s">
        <v>83</v>
      </c>
      <c r="D33" s="131">
        <v>460.35</v>
      </c>
    </row>
    <row r="34" spans="1:4" ht="12.75">
      <c r="A34" s="87">
        <v>19</v>
      </c>
      <c r="B34" s="146" t="s">
        <v>90</v>
      </c>
      <c r="C34" s="94" t="s">
        <v>83</v>
      </c>
      <c r="D34" s="129">
        <v>424.73</v>
      </c>
    </row>
    <row r="35" spans="1:4" ht="12.75">
      <c r="A35" s="88">
        <v>20</v>
      </c>
      <c r="B35" s="147" t="s">
        <v>222</v>
      </c>
      <c r="C35" s="92"/>
      <c r="D35" s="125"/>
    </row>
    <row r="36" spans="1:4" ht="12.75">
      <c r="A36" s="12"/>
      <c r="B36" s="148" t="s">
        <v>93</v>
      </c>
      <c r="C36" s="93" t="s">
        <v>83</v>
      </c>
      <c r="D36" s="132">
        <v>244.7</v>
      </c>
    </row>
    <row r="37" spans="1:4" ht="12.75">
      <c r="A37" s="23">
        <v>21</v>
      </c>
      <c r="B37" s="144" t="s">
        <v>230</v>
      </c>
      <c r="C37" s="23" t="s">
        <v>83</v>
      </c>
      <c r="D37" s="99">
        <v>88.23</v>
      </c>
    </row>
    <row r="38" spans="1:4" ht="12.75">
      <c r="A38" s="23">
        <v>22</v>
      </c>
      <c r="B38" s="144" t="s">
        <v>138</v>
      </c>
      <c r="C38" s="23" t="s">
        <v>83</v>
      </c>
      <c r="D38" s="99">
        <v>78.64</v>
      </c>
    </row>
    <row r="39" spans="1:4" ht="12.75">
      <c r="A39" s="23">
        <v>23</v>
      </c>
      <c r="B39" s="144" t="s">
        <v>98</v>
      </c>
      <c r="C39" s="23" t="s">
        <v>46</v>
      </c>
      <c r="D39" s="99">
        <v>301.32</v>
      </c>
    </row>
    <row r="40" spans="1:4" ht="12.75">
      <c r="A40" s="23">
        <v>24</v>
      </c>
      <c r="B40" s="144" t="s">
        <v>101</v>
      </c>
      <c r="C40" s="23" t="s">
        <v>46</v>
      </c>
      <c r="D40" s="99">
        <v>432.95</v>
      </c>
    </row>
    <row r="41" spans="1:4" ht="12.75">
      <c r="A41" s="18">
        <v>25</v>
      </c>
      <c r="B41" s="149" t="s">
        <v>231</v>
      </c>
      <c r="C41" s="97" t="s">
        <v>105</v>
      </c>
      <c r="D41" s="99">
        <v>591.88</v>
      </c>
    </row>
    <row r="42" spans="1:4" ht="12.75">
      <c r="A42" s="18">
        <v>26</v>
      </c>
      <c r="B42" s="149" t="s">
        <v>232</v>
      </c>
      <c r="C42" s="97" t="s">
        <v>105</v>
      </c>
      <c r="D42" s="102">
        <v>759.03</v>
      </c>
    </row>
    <row r="43" spans="1:4" ht="12.75">
      <c r="A43" s="22">
        <v>27</v>
      </c>
      <c r="B43" s="150" t="s">
        <v>223</v>
      </c>
      <c r="C43" s="6"/>
      <c r="D43" s="102">
        <v>76.18</v>
      </c>
    </row>
    <row r="44" spans="1:4" ht="12.75">
      <c r="A44" s="23">
        <v>28</v>
      </c>
      <c r="B44" s="150" t="s">
        <v>224</v>
      </c>
      <c r="C44" s="6"/>
      <c r="D44" s="99">
        <v>99.74</v>
      </c>
    </row>
    <row r="45" spans="1:4" ht="12.75">
      <c r="A45" s="24">
        <v>29</v>
      </c>
      <c r="B45" s="150" t="s">
        <v>131</v>
      </c>
      <c r="C45" s="6" t="s">
        <v>225</v>
      </c>
      <c r="D45" s="99">
        <v>254.84</v>
      </c>
    </row>
    <row r="46" spans="1:4" ht="12.75">
      <c r="A46" s="22">
        <v>30</v>
      </c>
      <c r="B46" s="150" t="s">
        <v>250</v>
      </c>
      <c r="C46" s="6" t="s">
        <v>226</v>
      </c>
      <c r="D46" s="99">
        <v>799.04</v>
      </c>
    </row>
    <row r="47" spans="1:4" ht="12.75">
      <c r="A47" s="87">
        <v>31</v>
      </c>
      <c r="B47" s="144" t="s">
        <v>118</v>
      </c>
      <c r="C47" s="21" t="s">
        <v>116</v>
      </c>
      <c r="D47" s="99">
        <v>1094.98</v>
      </c>
    </row>
    <row r="48" spans="1:4" ht="12.75">
      <c r="A48" s="22">
        <v>32</v>
      </c>
      <c r="B48" s="150" t="s">
        <v>122</v>
      </c>
      <c r="C48" s="6" t="s">
        <v>83</v>
      </c>
      <c r="D48" s="99">
        <v>94.97</v>
      </c>
    </row>
    <row r="49" spans="1:4" ht="12.75">
      <c r="A49" s="87">
        <v>33</v>
      </c>
      <c r="B49" s="144" t="s">
        <v>233</v>
      </c>
      <c r="C49" s="21" t="s">
        <v>83</v>
      </c>
      <c r="D49" s="99">
        <v>639.83</v>
      </c>
    </row>
    <row r="50" spans="1:4" ht="12.75">
      <c r="A50" s="24">
        <v>34</v>
      </c>
      <c r="B50" s="145" t="s">
        <v>234</v>
      </c>
      <c r="C50" s="8" t="s">
        <v>83</v>
      </c>
      <c r="D50" s="99">
        <v>213.19</v>
      </c>
    </row>
    <row r="51" spans="1:4" ht="12.75">
      <c r="A51" s="87">
        <v>35</v>
      </c>
      <c r="B51" s="144" t="s">
        <v>90</v>
      </c>
      <c r="C51" s="21" t="s">
        <v>83</v>
      </c>
      <c r="D51" s="99">
        <v>235.38</v>
      </c>
    </row>
    <row r="52" spans="1:4" ht="12.75">
      <c r="A52" s="97">
        <v>36</v>
      </c>
      <c r="B52" s="151" t="s">
        <v>126</v>
      </c>
      <c r="C52" s="106" t="s">
        <v>83</v>
      </c>
      <c r="D52" s="99">
        <v>259.85</v>
      </c>
    </row>
    <row r="53" spans="1:4" ht="12.75">
      <c r="A53" s="23">
        <v>37</v>
      </c>
      <c r="B53" s="152" t="s">
        <v>129</v>
      </c>
      <c r="C53" s="23" t="s">
        <v>46</v>
      </c>
      <c r="D53" s="99">
        <v>209.08</v>
      </c>
    </row>
    <row r="54" spans="1:4" ht="12.75">
      <c r="A54" s="23">
        <v>38</v>
      </c>
      <c r="B54" s="144" t="s">
        <v>66</v>
      </c>
      <c r="C54" s="23" t="s">
        <v>46</v>
      </c>
      <c r="D54" s="99">
        <v>382.8</v>
      </c>
    </row>
    <row r="55" spans="1:4" ht="12.75">
      <c r="A55" s="23">
        <v>39</v>
      </c>
      <c r="B55" s="144" t="s">
        <v>140</v>
      </c>
      <c r="C55" s="23" t="s">
        <v>46</v>
      </c>
      <c r="D55" s="99">
        <v>221.96</v>
      </c>
    </row>
    <row r="56" spans="1:4" ht="12.75">
      <c r="A56" s="23">
        <v>40</v>
      </c>
      <c r="B56" s="144" t="s">
        <v>141</v>
      </c>
      <c r="C56" s="23" t="s">
        <v>46</v>
      </c>
      <c r="D56" s="99">
        <v>282.24</v>
      </c>
    </row>
    <row r="57" spans="1:4" ht="12.75">
      <c r="A57" s="8"/>
      <c r="B57" s="153"/>
      <c r="C57" s="8"/>
      <c r="D57" s="107"/>
    </row>
    <row r="58" spans="1:4" ht="12.75">
      <c r="A58" s="112" t="s">
        <v>1</v>
      </c>
      <c r="B58" s="133"/>
      <c r="C58" s="112" t="s">
        <v>3</v>
      </c>
      <c r="D58" s="112" t="s">
        <v>41</v>
      </c>
    </row>
    <row r="59" spans="1:4" ht="12.75">
      <c r="A59" s="134" t="s">
        <v>2</v>
      </c>
      <c r="B59" s="135" t="s">
        <v>100</v>
      </c>
      <c r="C59" s="134" t="s">
        <v>4</v>
      </c>
      <c r="D59" s="134" t="s">
        <v>117</v>
      </c>
    </row>
    <row r="60" spans="1:4" ht="12.75">
      <c r="A60" s="136"/>
      <c r="B60" s="137"/>
      <c r="C60" s="138"/>
      <c r="D60" s="136" t="s">
        <v>264</v>
      </c>
    </row>
    <row r="61" spans="1:4" ht="12.75">
      <c r="A61" s="23">
        <v>41</v>
      </c>
      <c r="B61" s="144" t="s">
        <v>56</v>
      </c>
      <c r="C61" s="23" t="s">
        <v>46</v>
      </c>
      <c r="D61" s="99">
        <v>143.59</v>
      </c>
    </row>
    <row r="62" spans="1:4" ht="12.75">
      <c r="A62" s="23">
        <v>42</v>
      </c>
      <c r="B62" s="144" t="s">
        <v>147</v>
      </c>
      <c r="C62" s="23" t="s">
        <v>46</v>
      </c>
      <c r="D62" s="99">
        <v>76.31</v>
      </c>
    </row>
    <row r="63" spans="1:4" ht="12.75">
      <c r="A63" s="23">
        <v>43</v>
      </c>
      <c r="B63" s="144" t="s">
        <v>142</v>
      </c>
      <c r="C63" s="23" t="s">
        <v>46</v>
      </c>
      <c r="D63" s="99">
        <v>282.24</v>
      </c>
    </row>
    <row r="64" spans="1:4" ht="12.75">
      <c r="A64" s="23">
        <v>44</v>
      </c>
      <c r="B64" s="124" t="s">
        <v>260</v>
      </c>
      <c r="C64" s="23" t="s">
        <v>46</v>
      </c>
      <c r="D64" s="99">
        <v>295.94</v>
      </c>
    </row>
    <row r="65" spans="1:4" ht="12.75">
      <c r="A65" s="23">
        <v>45</v>
      </c>
      <c r="B65" s="144" t="s">
        <v>215</v>
      </c>
      <c r="C65" s="23" t="s">
        <v>46</v>
      </c>
      <c r="D65" s="99">
        <v>109</v>
      </c>
    </row>
    <row r="66" spans="1:4" ht="12.75">
      <c r="A66" s="23">
        <v>46</v>
      </c>
      <c r="B66" s="144" t="s">
        <v>235</v>
      </c>
      <c r="C66" s="23" t="s">
        <v>46</v>
      </c>
      <c r="D66" s="99">
        <v>20.5</v>
      </c>
    </row>
    <row r="67" spans="1:4" ht="12.75">
      <c r="A67" s="23">
        <v>47</v>
      </c>
      <c r="B67" s="124" t="s">
        <v>261</v>
      </c>
      <c r="C67" s="23" t="s">
        <v>46</v>
      </c>
      <c r="D67" s="99">
        <v>282.24</v>
      </c>
    </row>
    <row r="68" spans="1:4" ht="12.75">
      <c r="A68" s="23">
        <v>48</v>
      </c>
      <c r="B68" s="124" t="s">
        <v>265</v>
      </c>
      <c r="C68" s="23" t="s">
        <v>83</v>
      </c>
      <c r="D68" s="99">
        <v>244.7</v>
      </c>
    </row>
    <row r="69" spans="1:4" ht="12.75">
      <c r="A69" s="23">
        <v>49</v>
      </c>
      <c r="B69" s="144" t="s">
        <v>149</v>
      </c>
      <c r="C69" s="23" t="s">
        <v>46</v>
      </c>
      <c r="D69" s="99">
        <v>191.81</v>
      </c>
    </row>
    <row r="70" spans="1:4" ht="12.75">
      <c r="A70" s="23">
        <v>50</v>
      </c>
      <c r="B70" s="124" t="s">
        <v>263</v>
      </c>
      <c r="C70" s="23" t="s">
        <v>46</v>
      </c>
      <c r="D70" s="99">
        <v>91.25</v>
      </c>
    </row>
    <row r="71" spans="1:4" ht="12.75">
      <c r="A71" s="119">
        <v>51</v>
      </c>
      <c r="B71" s="144" t="s">
        <v>151</v>
      </c>
      <c r="C71" s="23" t="s">
        <v>46</v>
      </c>
      <c r="D71" s="99">
        <v>66.06</v>
      </c>
    </row>
    <row r="72" spans="1:4" ht="12.75">
      <c r="A72" s="23">
        <v>52</v>
      </c>
      <c r="B72" s="144" t="s">
        <v>153</v>
      </c>
      <c r="C72" s="23" t="s">
        <v>46</v>
      </c>
      <c r="D72" s="99">
        <v>66.06</v>
      </c>
    </row>
    <row r="73" spans="1:4" ht="12.75">
      <c r="A73" s="23">
        <v>53</v>
      </c>
      <c r="B73" s="144" t="s">
        <v>155</v>
      </c>
      <c r="C73" s="23" t="s">
        <v>46</v>
      </c>
      <c r="D73" s="99">
        <v>239.22</v>
      </c>
    </row>
    <row r="74" spans="1:4" ht="12.75">
      <c r="A74" s="23">
        <v>54</v>
      </c>
      <c r="B74" s="146" t="s">
        <v>157</v>
      </c>
      <c r="C74" s="23" t="s">
        <v>46</v>
      </c>
      <c r="D74" s="99">
        <v>108.51</v>
      </c>
    </row>
    <row r="75" spans="1:4" ht="12.75">
      <c r="A75" s="23">
        <v>55</v>
      </c>
      <c r="B75" s="146" t="s">
        <v>227</v>
      </c>
      <c r="C75" s="23" t="s">
        <v>46</v>
      </c>
      <c r="D75" s="99">
        <v>244.15</v>
      </c>
    </row>
    <row r="76" spans="1:4" ht="12.75">
      <c r="A76" s="23">
        <v>56</v>
      </c>
      <c r="B76" s="146" t="s">
        <v>228</v>
      </c>
      <c r="C76" s="23" t="s">
        <v>83</v>
      </c>
      <c r="D76" s="99">
        <v>6.96</v>
      </c>
    </row>
    <row r="77" spans="1:4" ht="12.75">
      <c r="A77" s="23">
        <v>57</v>
      </c>
      <c r="B77" s="146" t="s">
        <v>236</v>
      </c>
      <c r="C77" s="23" t="s">
        <v>83</v>
      </c>
      <c r="D77" s="99">
        <v>101.39</v>
      </c>
    </row>
    <row r="78" spans="1:4" ht="12.75">
      <c r="A78" s="23">
        <v>58</v>
      </c>
      <c r="B78" s="146" t="s">
        <v>237</v>
      </c>
      <c r="C78" s="23" t="s">
        <v>46</v>
      </c>
      <c r="D78" s="99">
        <v>209.62</v>
      </c>
    </row>
    <row r="79" spans="1:4" ht="12.75">
      <c r="A79" s="119">
        <v>59</v>
      </c>
      <c r="B79" s="146" t="s">
        <v>167</v>
      </c>
      <c r="C79" s="23" t="s">
        <v>46</v>
      </c>
      <c r="D79" s="99">
        <v>196.23</v>
      </c>
    </row>
    <row r="80" spans="1:4" ht="12.75">
      <c r="A80" s="23">
        <v>60</v>
      </c>
      <c r="B80" s="146" t="s">
        <v>169</v>
      </c>
      <c r="C80" s="23" t="s">
        <v>170</v>
      </c>
      <c r="D80" s="99">
        <v>195.05</v>
      </c>
    </row>
    <row r="81" spans="1:4" ht="12.75">
      <c r="A81" s="23">
        <v>61</v>
      </c>
      <c r="B81" s="154" t="s">
        <v>262</v>
      </c>
      <c r="C81" s="23" t="s">
        <v>170</v>
      </c>
      <c r="D81" s="99">
        <v>218.64</v>
      </c>
    </row>
    <row r="82" spans="1:4" ht="12.75">
      <c r="A82" s="23">
        <v>62</v>
      </c>
      <c r="B82" s="146" t="s">
        <v>172</v>
      </c>
      <c r="C82" s="23" t="s">
        <v>173</v>
      </c>
      <c r="D82" s="99">
        <v>1776.74</v>
      </c>
    </row>
    <row r="83" spans="1:4" ht="12.75">
      <c r="A83" s="23">
        <v>63</v>
      </c>
      <c r="B83" s="146" t="s">
        <v>175</v>
      </c>
      <c r="C83" s="23" t="s">
        <v>46</v>
      </c>
      <c r="D83" s="99">
        <v>202.77</v>
      </c>
    </row>
    <row r="84" spans="1:4" ht="12.75">
      <c r="A84" s="23">
        <v>64</v>
      </c>
      <c r="B84" s="146" t="s">
        <v>184</v>
      </c>
      <c r="C84" s="23" t="s">
        <v>46</v>
      </c>
      <c r="D84" s="99">
        <v>200.58</v>
      </c>
    </row>
    <row r="85" spans="1:4" ht="12.75">
      <c r="A85" s="23">
        <v>65</v>
      </c>
      <c r="B85" s="146" t="s">
        <v>186</v>
      </c>
      <c r="C85" s="23" t="s">
        <v>46</v>
      </c>
      <c r="D85" s="99">
        <v>292.65</v>
      </c>
    </row>
    <row r="86" spans="1:4" ht="12.75">
      <c r="A86" s="23">
        <v>66</v>
      </c>
      <c r="B86" s="146" t="s">
        <v>188</v>
      </c>
      <c r="C86" s="23" t="s">
        <v>46</v>
      </c>
      <c r="D86" s="99">
        <v>272.92</v>
      </c>
    </row>
    <row r="87" spans="1:4" ht="12.75">
      <c r="A87" s="23">
        <v>67</v>
      </c>
      <c r="B87" s="146" t="s">
        <v>190</v>
      </c>
      <c r="C87" s="23" t="s">
        <v>46</v>
      </c>
      <c r="D87" s="99">
        <v>44.72</v>
      </c>
    </row>
    <row r="88" spans="1:4" ht="12.75">
      <c r="A88" s="23">
        <v>68</v>
      </c>
      <c r="B88" s="146" t="s">
        <v>177</v>
      </c>
      <c r="C88" s="23" t="s">
        <v>170</v>
      </c>
      <c r="D88" s="99">
        <v>370.47</v>
      </c>
    </row>
    <row r="89" spans="1:4" ht="12.75">
      <c r="A89" s="23">
        <v>69</v>
      </c>
      <c r="B89" s="146" t="s">
        <v>183</v>
      </c>
      <c r="C89" s="23" t="s">
        <v>170</v>
      </c>
      <c r="D89" s="99">
        <v>31.21</v>
      </c>
    </row>
    <row r="90" spans="1:4" ht="12.75">
      <c r="A90" s="23">
        <v>70</v>
      </c>
      <c r="B90" s="146" t="s">
        <v>229</v>
      </c>
      <c r="C90" s="23" t="s">
        <v>170</v>
      </c>
      <c r="D90" s="99">
        <v>86.07</v>
      </c>
    </row>
    <row r="91" spans="1:4" ht="12.75">
      <c r="A91" s="23">
        <v>71</v>
      </c>
      <c r="B91" s="146" t="s">
        <v>238</v>
      </c>
      <c r="C91" s="23" t="s">
        <v>170</v>
      </c>
      <c r="D91" s="99">
        <v>191.46</v>
      </c>
    </row>
    <row r="92" spans="1:4" ht="12.75">
      <c r="A92" s="23">
        <v>72</v>
      </c>
      <c r="B92" s="146" t="s">
        <v>239</v>
      </c>
      <c r="C92" s="23" t="s">
        <v>170</v>
      </c>
      <c r="D92" s="99">
        <v>328.22</v>
      </c>
    </row>
    <row r="93" spans="1:4" ht="12.75">
      <c r="A93" s="23">
        <v>73</v>
      </c>
      <c r="B93" s="146" t="s">
        <v>240</v>
      </c>
      <c r="C93" s="23" t="s">
        <v>170</v>
      </c>
      <c r="D93" s="99">
        <v>140.52</v>
      </c>
    </row>
    <row r="94" spans="1:4" ht="12.75">
      <c r="A94" s="23">
        <v>74</v>
      </c>
      <c r="B94" s="146" t="s">
        <v>241</v>
      </c>
      <c r="C94" s="23" t="s">
        <v>170</v>
      </c>
      <c r="D94" s="99">
        <v>342.52</v>
      </c>
    </row>
    <row r="95" spans="1:4" ht="12.75">
      <c r="A95" s="23">
        <v>75</v>
      </c>
      <c r="B95" s="146" t="s">
        <v>213</v>
      </c>
      <c r="C95" s="23" t="s">
        <v>170</v>
      </c>
      <c r="D95" s="99">
        <v>361.71</v>
      </c>
    </row>
    <row r="96" spans="1:4" ht="12.75">
      <c r="A96" s="119">
        <v>76</v>
      </c>
      <c r="B96" s="146" t="s">
        <v>179</v>
      </c>
      <c r="C96" s="23" t="s">
        <v>170</v>
      </c>
      <c r="D96" s="99">
        <v>149.97</v>
      </c>
    </row>
    <row r="97" spans="1:4" ht="12.75">
      <c r="A97" s="23">
        <v>77</v>
      </c>
      <c r="B97" s="146" t="s">
        <v>242</v>
      </c>
      <c r="C97" s="23" t="s">
        <v>170</v>
      </c>
      <c r="D97" s="99">
        <v>188.44</v>
      </c>
    </row>
    <row r="98" spans="1:4" ht="12.75">
      <c r="A98" s="23">
        <v>78</v>
      </c>
      <c r="B98" s="146" t="s">
        <v>243</v>
      </c>
      <c r="C98" s="23" t="s">
        <v>170</v>
      </c>
      <c r="D98" s="99">
        <v>132.16</v>
      </c>
    </row>
    <row r="99" spans="1:4" ht="12.75">
      <c r="A99" s="23">
        <v>79</v>
      </c>
      <c r="B99" s="146" t="s">
        <v>244</v>
      </c>
      <c r="C99" s="23" t="s">
        <v>170</v>
      </c>
      <c r="D99" s="99">
        <v>281.42</v>
      </c>
    </row>
    <row r="100" spans="1:4" ht="12.75">
      <c r="A100" s="23">
        <v>80</v>
      </c>
      <c r="B100" s="146" t="s">
        <v>245</v>
      </c>
      <c r="C100" s="23" t="s">
        <v>170</v>
      </c>
      <c r="D100" s="99">
        <v>124.95</v>
      </c>
    </row>
    <row r="101" spans="1:4" ht="12.75">
      <c r="A101" s="23">
        <v>81</v>
      </c>
      <c r="B101" s="146" t="s">
        <v>246</v>
      </c>
      <c r="C101" s="23" t="s">
        <v>170</v>
      </c>
      <c r="D101" s="99">
        <v>181.81</v>
      </c>
    </row>
    <row r="102" spans="1:4" ht="12.75">
      <c r="A102" s="23">
        <v>82</v>
      </c>
      <c r="B102" s="146" t="s">
        <v>255</v>
      </c>
      <c r="C102" s="23" t="s">
        <v>170</v>
      </c>
      <c r="D102" s="99">
        <v>140.27</v>
      </c>
    </row>
    <row r="103" spans="1:4" ht="12.75">
      <c r="A103" s="23">
        <v>83</v>
      </c>
      <c r="B103" s="146" t="s">
        <v>251</v>
      </c>
      <c r="C103" s="23" t="s">
        <v>254</v>
      </c>
      <c r="D103" s="99">
        <v>200</v>
      </c>
    </row>
    <row r="104" spans="1:4" ht="12.75">
      <c r="A104" s="23">
        <v>84</v>
      </c>
      <c r="B104" s="146" t="s">
        <v>252</v>
      </c>
      <c r="C104" s="23" t="s">
        <v>254</v>
      </c>
      <c r="D104" s="99">
        <v>250</v>
      </c>
    </row>
    <row r="105" spans="1:4" ht="12.75">
      <c r="A105" s="23">
        <v>85</v>
      </c>
      <c r="B105" s="146" t="s">
        <v>253</v>
      </c>
      <c r="C105" s="23" t="s">
        <v>254</v>
      </c>
      <c r="D105" s="99">
        <v>300</v>
      </c>
    </row>
    <row r="106" spans="1:4" ht="12.75">
      <c r="A106" s="8"/>
      <c r="B106" s="155"/>
      <c r="C106" s="8"/>
      <c r="D106" s="107"/>
    </row>
    <row r="107" spans="1:4" ht="12.75">
      <c r="A107" s="8"/>
      <c r="B107" s="155"/>
      <c r="C107" s="8"/>
      <c r="D107" s="107"/>
    </row>
    <row r="108" ht="12.75">
      <c r="A108" s="123"/>
    </row>
    <row r="109" ht="12.75">
      <c r="B109" t="s">
        <v>266</v>
      </c>
    </row>
    <row r="117" ht="12.75">
      <c r="B117" s="4"/>
    </row>
  </sheetData>
  <sheetProtection/>
  <printOptions/>
  <pageMargins left="1.08" right="0.61" top="0.49" bottom="1.32" header="0.5" footer="1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Стандарт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Дмитриевна</dc:creator>
  <cp:keywords/>
  <dc:description/>
  <cp:lastModifiedBy>Сергей</cp:lastModifiedBy>
  <cp:lastPrinted>2012-06-25T06:23:08Z</cp:lastPrinted>
  <dcterms:created xsi:type="dcterms:W3CDTF">2008-10-14T10:11:45Z</dcterms:created>
  <dcterms:modified xsi:type="dcterms:W3CDTF">2013-03-19T12:01:34Z</dcterms:modified>
  <cp:category/>
  <cp:version/>
  <cp:contentType/>
  <cp:contentStatus/>
</cp:coreProperties>
</file>