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55" windowHeight="99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<sst xmlns="http://schemas.openxmlformats.org/spreadsheetml/2006/main" count="349" uniqueCount="124">
  <si>
    <t>План работ по текущему ремонту жилого фонда на 2011 год.</t>
  </si>
  <si>
    <t>№ п/п</t>
  </si>
  <si>
    <t>Адрес</t>
  </si>
  <si>
    <t>Вид работ</t>
  </si>
  <si>
    <t>Тариф</t>
  </si>
  <si>
    <t>Площадь</t>
  </si>
  <si>
    <t>Сумма</t>
  </si>
  <si>
    <t>Дата начала работ</t>
  </si>
  <si>
    <t>Дата окончания работ</t>
  </si>
  <si>
    <t>пр. Мира 11</t>
  </si>
  <si>
    <t>Ремонт кровли</t>
  </si>
  <si>
    <t>июнь</t>
  </si>
  <si>
    <t>пр. Мира 15</t>
  </si>
  <si>
    <t>Косметический ремонт МОП 3 и 4 подьезды</t>
  </si>
  <si>
    <t>февраль</t>
  </si>
  <si>
    <t>пр. Мира 15А</t>
  </si>
  <si>
    <t>Замена стоячных кабельных линий от ВРУ до квартирных приборов учёта</t>
  </si>
  <si>
    <t>август</t>
  </si>
  <si>
    <t>пр. Мира 17</t>
  </si>
  <si>
    <t>Установка прибора учёта на отопление</t>
  </si>
  <si>
    <t>март</t>
  </si>
  <si>
    <t>апрель</t>
  </si>
  <si>
    <t>Установка прибора учёта на ГВС</t>
  </si>
  <si>
    <t>пр. Мира 19</t>
  </si>
  <si>
    <t>июль</t>
  </si>
  <si>
    <t>пр. Мира 21</t>
  </si>
  <si>
    <t>сентябрь</t>
  </si>
  <si>
    <t>пр. Мира 21А</t>
  </si>
  <si>
    <t>Замена разводки ХВС 4-6 подъезды</t>
  </si>
  <si>
    <t>пр. Мира 23</t>
  </si>
  <si>
    <t>Замена разводки канализации с 1-4 подъезды</t>
  </si>
  <si>
    <t>октябрь</t>
  </si>
  <si>
    <t>пр. Мира 23А</t>
  </si>
  <si>
    <t>Косметический ремонт МОП с 1-4 подъезды</t>
  </si>
  <si>
    <t>Ремонт межпанельных швов на стыке панелей пятого этажа и чердачных панелей по пириметру дома</t>
  </si>
  <si>
    <t>пр. Мира 23Б</t>
  </si>
  <si>
    <t>пр. Мира 25</t>
  </si>
  <si>
    <t>Замена разводки ХВС 1-6 подъезды</t>
  </si>
  <si>
    <t>январь</t>
  </si>
  <si>
    <t>пр. Мира 29</t>
  </si>
  <si>
    <t>Частичная замена стропильной системы в 7-8 подъездах</t>
  </si>
  <si>
    <t>май</t>
  </si>
  <si>
    <t>Установка 2-х оконных рам в местах их отсутствия</t>
  </si>
  <si>
    <t>пр. Мира 33</t>
  </si>
  <si>
    <t>Переврезки стояков отопления</t>
  </si>
  <si>
    <t>Замена стояка кухонной канализации</t>
  </si>
  <si>
    <t>ноябрь</t>
  </si>
  <si>
    <t xml:space="preserve">Установка ограждения газонов </t>
  </si>
  <si>
    <t>пр. Мира 64</t>
  </si>
  <si>
    <t>Ремонт мягкой кровли 2 слоя</t>
  </si>
  <si>
    <t>пр. Мира 66</t>
  </si>
  <si>
    <t>пр. Мира 68</t>
  </si>
  <si>
    <t>пр. Мира 70</t>
  </si>
  <si>
    <t>пр. Мира 72</t>
  </si>
  <si>
    <t>Замена нерабочих стояков отопления</t>
  </si>
  <si>
    <t>Замена разводки ХВС 1-ин блок</t>
  </si>
  <si>
    <t>пр. Мира 76</t>
  </si>
  <si>
    <t>Замена разводки ХВС (левый блок)</t>
  </si>
  <si>
    <t>Частичный ремонт разводки отопления</t>
  </si>
  <si>
    <t>пр. Мира 82</t>
  </si>
  <si>
    <t>Замена раводки ХВС</t>
  </si>
  <si>
    <t>пр. Мира 84</t>
  </si>
  <si>
    <t>Ремонт кровли 1-ый слой</t>
  </si>
  <si>
    <t>пр. Мира 90</t>
  </si>
  <si>
    <t>пр. Мира 92</t>
  </si>
  <si>
    <t>Замена электрощитовых с заменой стоячных кабельных линий от ВРУ</t>
  </si>
  <si>
    <t>пр. Мира 94</t>
  </si>
  <si>
    <t>пр. Мира 96</t>
  </si>
  <si>
    <t>Замена разводки ХВС</t>
  </si>
  <si>
    <t>декабрь</t>
  </si>
  <si>
    <t>пр. Мира 100</t>
  </si>
  <si>
    <t>Ремонт межпанельных швов</t>
  </si>
  <si>
    <t>Ямочный ремонт тротуаров</t>
  </si>
  <si>
    <t>Эгерский  б-р 3</t>
  </si>
  <si>
    <t>Ремонт козырька над входом со сменой несущей конструкции.</t>
  </si>
  <si>
    <t>Закладка оконного проёма ВРУ с установкой новых оконных блоков</t>
  </si>
  <si>
    <t>Эгерский б-р 5</t>
  </si>
  <si>
    <t>Замена разводки канализации в тех. подвале</t>
  </si>
  <si>
    <t>Эгерский б-р 7</t>
  </si>
  <si>
    <t>Эгерский б-р 9</t>
  </si>
  <si>
    <t>Эгерский б-р 11</t>
  </si>
  <si>
    <t>Эгерский б-р 13</t>
  </si>
  <si>
    <t>Эгерский б-р 15</t>
  </si>
  <si>
    <t>Замена разводки ГВС 1 подъезд</t>
  </si>
  <si>
    <t>ул. Хевешская 1</t>
  </si>
  <si>
    <t>Замена трубопровода разводки отопления  1-2 под.</t>
  </si>
  <si>
    <t>ул. Хевешская 1/1</t>
  </si>
  <si>
    <t xml:space="preserve">Замена трубопровода разводки ГВС  </t>
  </si>
  <si>
    <t>ул. Хевешская 3</t>
  </si>
  <si>
    <t>ул. Хевешская 5</t>
  </si>
  <si>
    <t>Косметический ремонт МОП 1-го блока</t>
  </si>
  <si>
    <t>ул. Хевешская 9</t>
  </si>
  <si>
    <t>ул. Хевешская 11</t>
  </si>
  <si>
    <t>Ремонт системы вентиляции в прачечной.</t>
  </si>
  <si>
    <t xml:space="preserve">январь </t>
  </si>
  <si>
    <t>Замена нерабочих стояков ГВС</t>
  </si>
  <si>
    <t>Замена нерабочих стояков ХВС</t>
  </si>
  <si>
    <t>Установка ограждения газонов</t>
  </si>
  <si>
    <t>ул. Хевешская 11/2</t>
  </si>
  <si>
    <t>Замена разводки отопления</t>
  </si>
  <si>
    <t>ул. Хевешская 15</t>
  </si>
  <si>
    <t>ул. Хевешская 15/1</t>
  </si>
  <si>
    <t>Косметический ремонт 6-го подъезда</t>
  </si>
  <si>
    <t>ул. Хевешская 19</t>
  </si>
  <si>
    <t>Замена стоячных кабельных линий от ВРУ до квартирных приборов учёта 1-6 под.</t>
  </si>
  <si>
    <t>ул. Хевешская 19А</t>
  </si>
  <si>
    <t>ул. Хевешская 20</t>
  </si>
  <si>
    <t>ул. Хевешская 21</t>
  </si>
  <si>
    <t xml:space="preserve">Замена нерабочих стояков отопления </t>
  </si>
  <si>
    <t>Замена нерабочего стояка ХВС, частичной заменой разводки</t>
  </si>
  <si>
    <t>ул. Хевешская 23</t>
  </si>
  <si>
    <t>ул. Хевешская 25</t>
  </si>
  <si>
    <t>ул. Хевешская 27</t>
  </si>
  <si>
    <t xml:space="preserve">июнь </t>
  </si>
  <si>
    <t>Замена разводки ГВС</t>
  </si>
  <si>
    <t>ул. Хевешская 29</t>
  </si>
  <si>
    <t>ул. Хевешская 30</t>
  </si>
  <si>
    <t>ул. Хевешская 31</t>
  </si>
  <si>
    <t>ул. Хевешская 31А</t>
  </si>
  <si>
    <t>Частичная замена разводки ГВС</t>
  </si>
  <si>
    <t>ул. Хевешская 32</t>
  </si>
  <si>
    <t>Косметический ремонт МОП 2-го подъезда</t>
  </si>
  <si>
    <t>ул. Хевешская 35/17</t>
  </si>
  <si>
    <t>Итого: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</si>
</sst>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1"/>
    </font>
    <font>
      <sz val="12"/>
      <color indexed="8"/>
      <name val="Times New Roman"/>
      <family val="1"/>
    </font>
    <font>
      <b/>
      <sz val="2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b/>
      <sz val="12"/>
      <name val="Calibri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42" fillId="0" borderId="12" xfId="0" applyFont="1" applyFill="1" applyBorder="1" applyAlignment="1">
      <alignment horizontal="center" vertical="center"/>
    </xf>
    <xf numFmtId="164" fontId="42" fillId="0" borderId="12" xfId="0" applyNumberFormat="1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wrapText="1"/>
    </xf>
    <xf numFmtId="0" fontId="44" fillId="0" borderId="11" xfId="0" applyFont="1" applyFill="1" applyBorder="1" applyAlignment="1">
      <alignment/>
    </xf>
    <xf numFmtId="0" fontId="44" fillId="0" borderId="11" xfId="0" applyNumberFormat="1" applyFont="1" applyFill="1" applyBorder="1" applyAlignment="1">
      <alignment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/>
    </xf>
    <xf numFmtId="0" fontId="44" fillId="0" borderId="13" xfId="0" applyFont="1" applyFill="1" applyBorder="1" applyAlignment="1">
      <alignment/>
    </xf>
    <xf numFmtId="2" fontId="44" fillId="0" borderId="13" xfId="0" applyNumberFormat="1" applyFont="1" applyFill="1" applyBorder="1" applyAlignment="1">
      <alignment horizontal="center"/>
    </xf>
    <xf numFmtId="4" fontId="44" fillId="0" borderId="13" xfId="0" applyNumberFormat="1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44" fillId="0" borderId="14" xfId="0" applyFont="1" applyFill="1" applyBorder="1" applyAlignment="1">
      <alignment horizontal="center"/>
    </xf>
    <xf numFmtId="2" fontId="44" fillId="0" borderId="11" xfId="0" applyNumberFormat="1" applyFont="1" applyFill="1" applyBorder="1" applyAlignment="1">
      <alignment horizontal="center"/>
    </xf>
    <xf numFmtId="4" fontId="44" fillId="0" borderId="15" xfId="0" applyNumberFormat="1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6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left" vertical="center"/>
    </xf>
    <xf numFmtId="2" fontId="44" fillId="0" borderId="11" xfId="0" applyNumberFormat="1" applyFont="1" applyFill="1" applyBorder="1" applyAlignment="1">
      <alignment horizontal="center" vertical="center" wrapText="1"/>
    </xf>
    <xf numFmtId="4" fontId="44" fillId="0" borderId="15" xfId="0" applyNumberFormat="1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16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vertical="center"/>
    </xf>
    <xf numFmtId="2" fontId="44" fillId="0" borderId="11" xfId="0" applyNumberFormat="1" applyFont="1" applyFill="1" applyBorder="1" applyAlignment="1">
      <alignment horizontal="center" vertical="center"/>
    </xf>
    <xf numFmtId="4" fontId="44" fillId="0" borderId="11" xfId="0" applyNumberFormat="1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2" fontId="44" fillId="0" borderId="17" xfId="0" applyNumberFormat="1" applyFont="1" applyFill="1" applyBorder="1" applyAlignment="1">
      <alignment horizontal="center" vertical="center" wrapText="1"/>
    </xf>
    <xf numFmtId="4" fontId="44" fillId="0" borderId="11" xfId="0" applyNumberFormat="1" applyFont="1" applyFill="1" applyBorder="1" applyAlignment="1">
      <alignment horizontal="center"/>
    </xf>
    <xf numFmtId="4" fontId="44" fillId="0" borderId="18" xfId="0" applyNumberFormat="1" applyFont="1" applyFill="1" applyBorder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44" fillId="0" borderId="19" xfId="0" applyFont="1" applyFill="1" applyBorder="1" applyAlignment="1">
      <alignment horizontal="center"/>
    </xf>
    <xf numFmtId="0" fontId="24" fillId="0" borderId="0" xfId="0" applyFont="1" applyFill="1" applyAlignment="1">
      <alignment/>
    </xf>
    <xf numFmtId="0" fontId="25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44" fillId="0" borderId="17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0" fontId="45" fillId="0" borderId="25" xfId="0" applyFont="1" applyFill="1" applyBorder="1" applyAlignment="1">
      <alignment horizontal="right"/>
    </xf>
    <xf numFmtId="0" fontId="45" fillId="0" borderId="26" xfId="0" applyFont="1" applyFill="1" applyBorder="1" applyAlignment="1">
      <alignment horizontal="right"/>
    </xf>
    <xf numFmtId="0" fontId="45" fillId="0" borderId="27" xfId="0" applyFont="1" applyFill="1" applyBorder="1" applyAlignment="1">
      <alignment horizontal="right"/>
    </xf>
    <xf numFmtId="0" fontId="46" fillId="0" borderId="0" xfId="0" applyFont="1" applyFill="1" applyAlignment="1">
      <alignment horizont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 wrapText="1"/>
    </xf>
    <xf numFmtId="2" fontId="44" fillId="0" borderId="15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2" fontId="44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2" fontId="44" fillId="0" borderId="17" xfId="0" applyNumberFormat="1" applyFont="1" applyFill="1" applyBorder="1" applyAlignment="1">
      <alignment horizontal="center" vertical="center"/>
    </xf>
    <xf numFmtId="2" fontId="44" fillId="0" borderId="15" xfId="0" applyNumberFormat="1" applyFont="1" applyFill="1" applyBorder="1" applyAlignment="1">
      <alignment horizontal="center" vertical="center"/>
    </xf>
    <xf numFmtId="2" fontId="44" fillId="0" borderId="28" xfId="0" applyNumberFormat="1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31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7" xfId="0" applyFont="1" applyFill="1" applyBorder="1" applyAlignment="1">
      <alignment horizontal="left" vertical="center"/>
    </xf>
    <xf numFmtId="0" fontId="44" fillId="0" borderId="15" xfId="0" applyFont="1" applyFill="1" applyBorder="1" applyAlignment="1">
      <alignment horizontal="left" vertical="center"/>
    </xf>
    <xf numFmtId="0" fontId="44" fillId="0" borderId="28" xfId="0" applyFont="1" applyFill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4.57421875" style="45" bestFit="1" customWidth="1"/>
    <col min="2" max="2" width="19.57421875" style="0" bestFit="1" customWidth="1"/>
    <col min="3" max="3" width="77.7109375" style="0" customWidth="1"/>
    <col min="4" max="4" width="7.421875" style="0" bestFit="1" customWidth="1"/>
    <col min="5" max="5" width="11.28125" style="0" customWidth="1"/>
    <col min="6" max="6" width="12.421875" style="0" bestFit="1" customWidth="1"/>
    <col min="7" max="8" width="12.421875" style="0" customWidth="1"/>
  </cols>
  <sheetData>
    <row r="1" spans="1:8" ht="26.25">
      <c r="A1" s="51" t="s">
        <v>0</v>
      </c>
      <c r="B1" s="51"/>
      <c r="C1" s="51"/>
      <c r="D1" s="51"/>
      <c r="E1" s="51"/>
      <c r="F1" s="51"/>
      <c r="G1" s="51"/>
      <c r="H1" s="51"/>
    </row>
    <row r="2" spans="1:8" ht="15.75" thickBot="1">
      <c r="A2" s="38"/>
      <c r="B2" s="3"/>
      <c r="C2" s="3"/>
      <c r="D2" s="3"/>
      <c r="E2" s="3"/>
      <c r="F2" s="4"/>
      <c r="G2" s="3"/>
      <c r="H2" s="3"/>
    </row>
    <row r="3" spans="1:8" ht="48" thickBot="1">
      <c r="A3" s="39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7" t="s">
        <v>7</v>
      </c>
      <c r="H3" s="1" t="s">
        <v>8</v>
      </c>
    </row>
    <row r="4" spans="1:8" ht="15">
      <c r="A4" s="40">
        <v>1</v>
      </c>
      <c r="B4" s="14" t="s">
        <v>9</v>
      </c>
      <c r="C4" s="8" t="s">
        <v>10</v>
      </c>
      <c r="D4" s="15">
        <v>3.5</v>
      </c>
      <c r="E4" s="15">
        <v>2479.4</v>
      </c>
      <c r="F4" s="16">
        <f>D4*E4*12</f>
        <v>104134.79999999999</v>
      </c>
      <c r="G4" s="17" t="s">
        <v>11</v>
      </c>
      <c r="H4" s="18" t="s">
        <v>11</v>
      </c>
    </row>
    <row r="5" spans="1:8" ht="15">
      <c r="A5" s="41">
        <v>2</v>
      </c>
      <c r="B5" s="9" t="s">
        <v>12</v>
      </c>
      <c r="C5" s="8" t="s">
        <v>13</v>
      </c>
      <c r="D5" s="19">
        <v>3.05</v>
      </c>
      <c r="E5" s="19">
        <v>2680.1</v>
      </c>
      <c r="F5" s="20">
        <f>D5*E5*12</f>
        <v>98091.65999999999</v>
      </c>
      <c r="G5" s="21" t="s">
        <v>14</v>
      </c>
      <c r="H5" s="22" t="s">
        <v>14</v>
      </c>
    </row>
    <row r="6" spans="1:8" ht="15">
      <c r="A6" s="42">
        <v>3</v>
      </c>
      <c r="B6" s="23" t="s">
        <v>15</v>
      </c>
      <c r="C6" s="8" t="s">
        <v>16</v>
      </c>
      <c r="D6" s="24">
        <v>4.82</v>
      </c>
      <c r="E6" s="24">
        <v>6048.9</v>
      </c>
      <c r="F6" s="25">
        <f>D6*E6*12</f>
        <v>349868.376</v>
      </c>
      <c r="G6" s="26" t="s">
        <v>17</v>
      </c>
      <c r="H6" s="27" t="s">
        <v>17</v>
      </c>
    </row>
    <row r="7" spans="1:8" ht="15">
      <c r="A7" s="52">
        <v>4</v>
      </c>
      <c r="B7" s="66" t="s">
        <v>18</v>
      </c>
      <c r="C7" s="9" t="s">
        <v>19</v>
      </c>
      <c r="D7" s="60">
        <v>4.83</v>
      </c>
      <c r="E7" s="60">
        <v>2763.4</v>
      </c>
      <c r="F7" s="25">
        <f>D7*E7*12-F8</f>
        <v>80166.66399999999</v>
      </c>
      <c r="G7" s="46" t="s">
        <v>20</v>
      </c>
      <c r="H7" s="63" t="s">
        <v>21</v>
      </c>
    </row>
    <row r="8" spans="1:8" ht="15">
      <c r="A8" s="53"/>
      <c r="B8" s="67"/>
      <c r="C8" s="9" t="s">
        <v>22</v>
      </c>
      <c r="D8" s="61"/>
      <c r="E8" s="61"/>
      <c r="F8" s="25">
        <v>80000</v>
      </c>
      <c r="G8" s="47"/>
      <c r="H8" s="64"/>
    </row>
    <row r="9" spans="1:8" ht="15">
      <c r="A9" s="42">
        <v>5</v>
      </c>
      <c r="B9" s="28" t="s">
        <v>23</v>
      </c>
      <c r="C9" s="8" t="s">
        <v>16</v>
      </c>
      <c r="D9" s="29">
        <v>6.11</v>
      </c>
      <c r="E9" s="29">
        <v>2728.6</v>
      </c>
      <c r="F9" s="25">
        <f>D9*E9*12</f>
        <v>200060.952</v>
      </c>
      <c r="G9" s="26" t="s">
        <v>24</v>
      </c>
      <c r="H9" s="27" t="s">
        <v>24</v>
      </c>
    </row>
    <row r="10" spans="1:8" ht="15">
      <c r="A10" s="42">
        <v>6</v>
      </c>
      <c r="B10" s="28" t="s">
        <v>25</v>
      </c>
      <c r="C10" s="8" t="s">
        <v>16</v>
      </c>
      <c r="D10" s="29">
        <v>2.87</v>
      </c>
      <c r="E10" s="29">
        <v>2644.9</v>
      </c>
      <c r="F10" s="25">
        <f>D10*E10*12</f>
        <v>91090.356</v>
      </c>
      <c r="G10" s="26" t="s">
        <v>26</v>
      </c>
      <c r="H10" s="27" t="s">
        <v>26</v>
      </c>
    </row>
    <row r="11" spans="1:8" ht="15">
      <c r="A11" s="52">
        <v>7</v>
      </c>
      <c r="B11" s="66" t="s">
        <v>27</v>
      </c>
      <c r="C11" s="9" t="s">
        <v>19</v>
      </c>
      <c r="D11" s="60">
        <v>4.11</v>
      </c>
      <c r="E11" s="60">
        <v>5074.75</v>
      </c>
      <c r="F11" s="25">
        <v>80000</v>
      </c>
      <c r="G11" s="46" t="s">
        <v>20</v>
      </c>
      <c r="H11" s="63" t="s">
        <v>21</v>
      </c>
    </row>
    <row r="12" spans="1:8" ht="15">
      <c r="A12" s="58"/>
      <c r="B12" s="68"/>
      <c r="C12" s="9" t="s">
        <v>22</v>
      </c>
      <c r="D12" s="62"/>
      <c r="E12" s="62"/>
      <c r="F12" s="30">
        <v>80000</v>
      </c>
      <c r="G12" s="47"/>
      <c r="H12" s="64"/>
    </row>
    <row r="13" spans="1:8" ht="15">
      <c r="A13" s="53"/>
      <c r="B13" s="67"/>
      <c r="C13" s="9" t="s">
        <v>28</v>
      </c>
      <c r="D13" s="61"/>
      <c r="E13" s="61"/>
      <c r="F13" s="25">
        <f>D11*E11*12-F11-F12</f>
        <v>90286.66999999998</v>
      </c>
      <c r="G13" s="26" t="s">
        <v>20</v>
      </c>
      <c r="H13" s="27" t="s">
        <v>20</v>
      </c>
    </row>
    <row r="14" spans="1:8" ht="15">
      <c r="A14" s="43">
        <v>8</v>
      </c>
      <c r="B14" s="31" t="s">
        <v>29</v>
      </c>
      <c r="C14" s="8" t="s">
        <v>30</v>
      </c>
      <c r="D14" s="29">
        <v>2.4</v>
      </c>
      <c r="E14" s="29">
        <v>6864.9</v>
      </c>
      <c r="F14" s="25">
        <f>D14*E14*12</f>
        <v>197709.12</v>
      </c>
      <c r="G14" s="26" t="s">
        <v>26</v>
      </c>
      <c r="H14" s="27" t="s">
        <v>31</v>
      </c>
    </row>
    <row r="15" spans="1:8" ht="15">
      <c r="A15" s="56">
        <v>9</v>
      </c>
      <c r="B15" s="65" t="s">
        <v>32</v>
      </c>
      <c r="C15" s="9" t="s">
        <v>33</v>
      </c>
      <c r="D15" s="60">
        <v>8.59</v>
      </c>
      <c r="E15" s="60">
        <v>3754.4</v>
      </c>
      <c r="F15" s="30">
        <v>160003.55</v>
      </c>
      <c r="G15" s="26" t="s">
        <v>20</v>
      </c>
      <c r="H15" s="27" t="s">
        <v>21</v>
      </c>
    </row>
    <row r="16" spans="1:8" ht="30">
      <c r="A16" s="56"/>
      <c r="B16" s="65"/>
      <c r="C16" s="8" t="s">
        <v>34</v>
      </c>
      <c r="D16" s="62"/>
      <c r="E16" s="62"/>
      <c r="F16" s="30">
        <v>27000</v>
      </c>
      <c r="G16" s="26" t="s">
        <v>24</v>
      </c>
      <c r="H16" s="27" t="s">
        <v>24</v>
      </c>
    </row>
    <row r="17" spans="1:8" ht="15">
      <c r="A17" s="56"/>
      <c r="B17" s="65"/>
      <c r="C17" s="8" t="s">
        <v>16</v>
      </c>
      <c r="D17" s="61"/>
      <c r="E17" s="61"/>
      <c r="F17" s="25">
        <f>D15*E15*12-F15-F16</f>
        <v>200000.00199999998</v>
      </c>
      <c r="G17" s="26" t="s">
        <v>21</v>
      </c>
      <c r="H17" s="27" t="s">
        <v>21</v>
      </c>
    </row>
    <row r="18" spans="1:8" ht="15">
      <c r="A18" s="56">
        <v>10</v>
      </c>
      <c r="B18" s="65" t="s">
        <v>35</v>
      </c>
      <c r="C18" s="9" t="s">
        <v>22</v>
      </c>
      <c r="D18" s="60">
        <v>2.64</v>
      </c>
      <c r="E18" s="60">
        <v>3509.2</v>
      </c>
      <c r="F18" s="25">
        <v>85171.46</v>
      </c>
      <c r="G18" s="26" t="s">
        <v>20</v>
      </c>
      <c r="H18" s="27" t="s">
        <v>21</v>
      </c>
    </row>
    <row r="19" spans="1:8" ht="30">
      <c r="A19" s="56"/>
      <c r="B19" s="65"/>
      <c r="C19" s="8" t="s">
        <v>34</v>
      </c>
      <c r="D19" s="61"/>
      <c r="E19" s="61"/>
      <c r="F19" s="25">
        <f>D18*E18*12-F18</f>
        <v>25999.996</v>
      </c>
      <c r="G19" s="26" t="s">
        <v>24</v>
      </c>
      <c r="H19" s="27" t="s">
        <v>24</v>
      </c>
    </row>
    <row r="20" spans="1:8" ht="15">
      <c r="A20" s="52">
        <v>11</v>
      </c>
      <c r="B20" s="66" t="s">
        <v>36</v>
      </c>
      <c r="C20" s="8" t="s">
        <v>22</v>
      </c>
      <c r="D20" s="54">
        <v>4.97</v>
      </c>
      <c r="E20" s="54">
        <v>4440.1</v>
      </c>
      <c r="F20" s="30">
        <v>85000</v>
      </c>
      <c r="G20" s="26" t="s">
        <v>20</v>
      </c>
      <c r="H20" s="27" t="s">
        <v>21</v>
      </c>
    </row>
    <row r="21" spans="1:8" ht="15">
      <c r="A21" s="53"/>
      <c r="B21" s="67"/>
      <c r="C21" s="9" t="s">
        <v>37</v>
      </c>
      <c r="D21" s="55"/>
      <c r="E21" s="55"/>
      <c r="F21" s="25">
        <f>D20*E20*12-F20</f>
        <v>179807.564</v>
      </c>
      <c r="G21" s="26" t="s">
        <v>38</v>
      </c>
      <c r="H21" s="27" t="s">
        <v>14</v>
      </c>
    </row>
    <row r="22" spans="1:8" ht="15">
      <c r="A22" s="56">
        <v>12</v>
      </c>
      <c r="B22" s="65" t="s">
        <v>39</v>
      </c>
      <c r="C22" s="9" t="s">
        <v>40</v>
      </c>
      <c r="D22" s="60">
        <v>3.06</v>
      </c>
      <c r="E22" s="60">
        <v>5945.7</v>
      </c>
      <c r="F22" s="30">
        <v>90000</v>
      </c>
      <c r="G22" s="26" t="s">
        <v>41</v>
      </c>
      <c r="H22" s="27" t="s">
        <v>41</v>
      </c>
    </row>
    <row r="23" spans="1:8" ht="15">
      <c r="A23" s="56"/>
      <c r="B23" s="65"/>
      <c r="C23" s="10" t="s">
        <v>42</v>
      </c>
      <c r="D23" s="61"/>
      <c r="E23" s="61"/>
      <c r="F23" s="25">
        <f>D22*E22*12-F22</f>
        <v>128326.10399999999</v>
      </c>
      <c r="G23" s="26" t="s">
        <v>26</v>
      </c>
      <c r="H23" s="27" t="s">
        <v>26</v>
      </c>
    </row>
    <row r="24" spans="1:8" ht="15">
      <c r="A24" s="56">
        <v>13</v>
      </c>
      <c r="B24" s="65" t="s">
        <v>43</v>
      </c>
      <c r="C24" s="9" t="s">
        <v>19</v>
      </c>
      <c r="D24" s="54">
        <v>4.42</v>
      </c>
      <c r="E24" s="54">
        <v>3656.5</v>
      </c>
      <c r="F24" s="30">
        <v>85000</v>
      </c>
      <c r="G24" s="26" t="s">
        <v>20</v>
      </c>
      <c r="H24" s="27" t="s">
        <v>21</v>
      </c>
    </row>
    <row r="25" spans="1:8" ht="15">
      <c r="A25" s="56"/>
      <c r="B25" s="65"/>
      <c r="C25" s="9" t="s">
        <v>44</v>
      </c>
      <c r="D25" s="57"/>
      <c r="E25" s="57"/>
      <c r="F25" s="30">
        <v>47000</v>
      </c>
      <c r="G25" s="26" t="s">
        <v>38</v>
      </c>
      <c r="H25" s="27" t="s">
        <v>38</v>
      </c>
    </row>
    <row r="26" spans="1:8" ht="15">
      <c r="A26" s="56"/>
      <c r="B26" s="65"/>
      <c r="C26" s="9" t="s">
        <v>45</v>
      </c>
      <c r="D26" s="57"/>
      <c r="E26" s="57"/>
      <c r="F26" s="30">
        <v>32000</v>
      </c>
      <c r="G26" s="26" t="s">
        <v>46</v>
      </c>
      <c r="H26" s="27" t="s">
        <v>46</v>
      </c>
    </row>
    <row r="27" spans="1:8" ht="15">
      <c r="A27" s="56"/>
      <c r="B27" s="65"/>
      <c r="C27" s="9" t="s">
        <v>47</v>
      </c>
      <c r="D27" s="55"/>
      <c r="E27" s="55"/>
      <c r="F27" s="25">
        <f>D24*E24*12-F26-F25-F24</f>
        <v>29940.76000000001</v>
      </c>
      <c r="G27" s="26" t="s">
        <v>41</v>
      </c>
      <c r="H27" s="27" t="s">
        <v>41</v>
      </c>
    </row>
    <row r="28" spans="1:8" ht="15">
      <c r="A28" s="44">
        <v>14</v>
      </c>
      <c r="B28" s="32" t="s">
        <v>48</v>
      </c>
      <c r="C28" s="9" t="s">
        <v>49</v>
      </c>
      <c r="D28" s="24">
        <v>3.84</v>
      </c>
      <c r="E28" s="24">
        <v>4883.6</v>
      </c>
      <c r="F28" s="25">
        <f>D28*E28*12</f>
        <v>225036.288</v>
      </c>
      <c r="G28" s="21" t="s">
        <v>11</v>
      </c>
      <c r="H28" s="22" t="s">
        <v>11</v>
      </c>
    </row>
    <row r="29" spans="1:8" ht="15">
      <c r="A29" s="44">
        <v>15</v>
      </c>
      <c r="B29" s="32" t="s">
        <v>50</v>
      </c>
      <c r="C29" s="9" t="s">
        <v>49</v>
      </c>
      <c r="D29" s="24">
        <v>3.79</v>
      </c>
      <c r="E29" s="24">
        <v>4952.4</v>
      </c>
      <c r="F29" s="25">
        <f>D29*E29*12</f>
        <v>225235.15199999997</v>
      </c>
      <c r="G29" s="21" t="s">
        <v>11</v>
      </c>
      <c r="H29" s="22" t="s">
        <v>11</v>
      </c>
    </row>
    <row r="30" spans="1:8" ht="15">
      <c r="A30" s="44">
        <v>16</v>
      </c>
      <c r="B30" s="32" t="s">
        <v>51</v>
      </c>
      <c r="C30" s="9" t="s">
        <v>49</v>
      </c>
      <c r="D30" s="24">
        <v>3.83</v>
      </c>
      <c r="E30" s="24">
        <v>4896.91</v>
      </c>
      <c r="F30" s="25">
        <f>D30*E30*12</f>
        <v>225061.9836</v>
      </c>
      <c r="G30" s="21" t="s">
        <v>11</v>
      </c>
      <c r="H30" s="22" t="s">
        <v>11</v>
      </c>
    </row>
    <row r="31" spans="1:8" ht="15">
      <c r="A31" s="44">
        <v>17</v>
      </c>
      <c r="B31" s="32" t="s">
        <v>52</v>
      </c>
      <c r="C31" s="9" t="s">
        <v>49</v>
      </c>
      <c r="D31" s="24">
        <v>3.88</v>
      </c>
      <c r="E31" s="24">
        <v>4837.2</v>
      </c>
      <c r="F31" s="25">
        <f>D31*E31*12</f>
        <v>225220.032</v>
      </c>
      <c r="G31" s="21" t="s">
        <v>24</v>
      </c>
      <c r="H31" s="22" t="s">
        <v>24</v>
      </c>
    </row>
    <row r="32" spans="1:8" ht="15">
      <c r="A32" s="56">
        <v>18</v>
      </c>
      <c r="B32" s="65" t="s">
        <v>53</v>
      </c>
      <c r="C32" s="9" t="s">
        <v>54</v>
      </c>
      <c r="D32" s="54">
        <v>2.64</v>
      </c>
      <c r="E32" s="54">
        <v>7392.69</v>
      </c>
      <c r="F32" s="30">
        <v>120000</v>
      </c>
      <c r="G32" s="26" t="s">
        <v>38</v>
      </c>
      <c r="H32" s="27" t="s">
        <v>38</v>
      </c>
    </row>
    <row r="33" spans="1:8" ht="15">
      <c r="A33" s="56"/>
      <c r="B33" s="65"/>
      <c r="C33" s="9" t="s">
        <v>55</v>
      </c>
      <c r="D33" s="55"/>
      <c r="E33" s="55"/>
      <c r="F33" s="25">
        <f>D32*E32*12-F32</f>
        <v>114200.4192</v>
      </c>
      <c r="G33" s="26" t="s">
        <v>14</v>
      </c>
      <c r="H33" s="27" t="s">
        <v>14</v>
      </c>
    </row>
    <row r="34" spans="1:8" ht="15">
      <c r="A34" s="56">
        <v>19</v>
      </c>
      <c r="B34" s="65" t="s">
        <v>56</v>
      </c>
      <c r="C34" s="8" t="s">
        <v>57</v>
      </c>
      <c r="D34" s="54">
        <v>3.08</v>
      </c>
      <c r="E34" s="54">
        <v>7431.31</v>
      </c>
      <c r="F34" s="30">
        <v>95000</v>
      </c>
      <c r="G34" s="26" t="s">
        <v>38</v>
      </c>
      <c r="H34" s="27" t="s">
        <v>38</v>
      </c>
    </row>
    <row r="35" spans="1:8" ht="15">
      <c r="A35" s="56"/>
      <c r="B35" s="65"/>
      <c r="C35" s="9" t="s">
        <v>58</v>
      </c>
      <c r="D35" s="55"/>
      <c r="E35" s="55"/>
      <c r="F35" s="25">
        <f>D34*E34*12-F34</f>
        <v>179661.21760000003</v>
      </c>
      <c r="G35" s="26" t="s">
        <v>20</v>
      </c>
      <c r="H35" s="27" t="s">
        <v>21</v>
      </c>
    </row>
    <row r="36" spans="1:8" ht="15">
      <c r="A36" s="42">
        <v>20</v>
      </c>
      <c r="B36" s="23" t="s">
        <v>59</v>
      </c>
      <c r="C36" s="9" t="s">
        <v>60</v>
      </c>
      <c r="D36" s="24">
        <v>2.64</v>
      </c>
      <c r="E36" s="24">
        <v>6656.7</v>
      </c>
      <c r="F36" s="25">
        <f>D36*E36*12</f>
        <v>210884.25600000002</v>
      </c>
      <c r="G36" s="26" t="s">
        <v>41</v>
      </c>
      <c r="H36" s="27" t="s">
        <v>11</v>
      </c>
    </row>
    <row r="37" spans="1:8" ht="15">
      <c r="A37" s="56">
        <v>21</v>
      </c>
      <c r="B37" s="65" t="s">
        <v>61</v>
      </c>
      <c r="C37" s="9" t="s">
        <v>60</v>
      </c>
      <c r="D37" s="54">
        <v>2.93</v>
      </c>
      <c r="E37" s="54">
        <v>7395.6</v>
      </c>
      <c r="F37" s="30">
        <v>210000</v>
      </c>
      <c r="G37" s="26" t="s">
        <v>24</v>
      </c>
      <c r="H37" s="27" t="s">
        <v>17</v>
      </c>
    </row>
    <row r="38" spans="1:8" ht="15">
      <c r="A38" s="56"/>
      <c r="B38" s="65"/>
      <c r="C38" s="9" t="s">
        <v>62</v>
      </c>
      <c r="D38" s="55"/>
      <c r="E38" s="55"/>
      <c r="F38" s="25">
        <f>D37*E37*12-F37</f>
        <v>50029.29600000003</v>
      </c>
      <c r="G38" s="21" t="s">
        <v>41</v>
      </c>
      <c r="H38" s="22" t="s">
        <v>41</v>
      </c>
    </row>
    <row r="39" spans="1:8" ht="15">
      <c r="A39" s="52">
        <v>22</v>
      </c>
      <c r="B39" s="66" t="s">
        <v>63</v>
      </c>
      <c r="C39" s="9" t="s">
        <v>60</v>
      </c>
      <c r="D39" s="54">
        <v>3.16</v>
      </c>
      <c r="E39" s="54">
        <v>6860.95</v>
      </c>
      <c r="F39" s="30">
        <v>210000</v>
      </c>
      <c r="G39" s="26" t="s">
        <v>26</v>
      </c>
      <c r="H39" s="27" t="s">
        <v>31</v>
      </c>
    </row>
    <row r="40" spans="1:8" ht="15">
      <c r="A40" s="53"/>
      <c r="B40" s="67"/>
      <c r="C40" s="9" t="s">
        <v>62</v>
      </c>
      <c r="D40" s="55"/>
      <c r="E40" s="55"/>
      <c r="F40" s="25">
        <f>D39*E39*12-F39</f>
        <v>50167.22399999999</v>
      </c>
      <c r="G40" s="21" t="s">
        <v>41</v>
      </c>
      <c r="H40" s="22" t="s">
        <v>41</v>
      </c>
    </row>
    <row r="41" spans="1:8" ht="15">
      <c r="A41" s="52">
        <v>23</v>
      </c>
      <c r="B41" s="66" t="s">
        <v>64</v>
      </c>
      <c r="C41" s="9" t="s">
        <v>49</v>
      </c>
      <c r="D41" s="54">
        <v>5.05</v>
      </c>
      <c r="E41" s="54">
        <v>4948.8</v>
      </c>
      <c r="F41" s="30">
        <v>225000</v>
      </c>
      <c r="G41" s="21" t="s">
        <v>24</v>
      </c>
      <c r="H41" s="22" t="s">
        <v>24</v>
      </c>
    </row>
    <row r="42" spans="1:8" ht="15">
      <c r="A42" s="53"/>
      <c r="B42" s="67"/>
      <c r="C42" s="11" t="s">
        <v>65</v>
      </c>
      <c r="D42" s="55"/>
      <c r="E42" s="55"/>
      <c r="F42" s="25">
        <f>D41*E41*12-F41</f>
        <v>74897.27999999997</v>
      </c>
      <c r="G42" s="26" t="s">
        <v>38</v>
      </c>
      <c r="H42" s="27" t="s">
        <v>38</v>
      </c>
    </row>
    <row r="43" spans="1:8" ht="15">
      <c r="A43" s="44">
        <v>24</v>
      </c>
      <c r="B43" s="32" t="s">
        <v>66</v>
      </c>
      <c r="C43" s="9" t="s">
        <v>49</v>
      </c>
      <c r="D43" s="24">
        <v>3.83</v>
      </c>
      <c r="E43" s="24">
        <v>4998.6</v>
      </c>
      <c r="F43" s="25">
        <f>D43*E43*12</f>
        <v>229735.65600000002</v>
      </c>
      <c r="G43" s="21" t="s">
        <v>24</v>
      </c>
      <c r="H43" s="22" t="s">
        <v>24</v>
      </c>
    </row>
    <row r="44" spans="1:8" ht="15">
      <c r="A44" s="52">
        <v>25</v>
      </c>
      <c r="B44" s="66" t="s">
        <v>67</v>
      </c>
      <c r="C44" s="9" t="s">
        <v>19</v>
      </c>
      <c r="D44" s="54">
        <v>2.67</v>
      </c>
      <c r="E44" s="54">
        <v>9987.3</v>
      </c>
      <c r="F44" s="30">
        <v>80000</v>
      </c>
      <c r="G44" s="46" t="s">
        <v>38</v>
      </c>
      <c r="H44" s="63" t="s">
        <v>38</v>
      </c>
    </row>
    <row r="45" spans="1:8" ht="15">
      <c r="A45" s="58"/>
      <c r="B45" s="68"/>
      <c r="C45" s="9" t="s">
        <v>22</v>
      </c>
      <c r="D45" s="57"/>
      <c r="E45" s="57"/>
      <c r="F45" s="25">
        <v>80000</v>
      </c>
      <c r="G45" s="47"/>
      <c r="H45" s="64"/>
    </row>
    <row r="46" spans="1:8" ht="15">
      <c r="A46" s="58"/>
      <c r="B46" s="68"/>
      <c r="C46" s="9" t="s">
        <v>68</v>
      </c>
      <c r="D46" s="55"/>
      <c r="E46" s="55"/>
      <c r="F46" s="25">
        <f>D44*E44*12-F45-F44</f>
        <v>159993.09199999995</v>
      </c>
      <c r="G46" s="26" t="s">
        <v>46</v>
      </c>
      <c r="H46" s="27" t="s">
        <v>69</v>
      </c>
    </row>
    <row r="47" spans="1:8" ht="15">
      <c r="A47" s="52">
        <v>26</v>
      </c>
      <c r="B47" s="66" t="s">
        <v>70</v>
      </c>
      <c r="C47" s="8" t="s">
        <v>16</v>
      </c>
      <c r="D47" s="54">
        <v>3.14</v>
      </c>
      <c r="E47" s="54">
        <v>6321.4</v>
      </c>
      <c r="F47" s="30">
        <v>180000</v>
      </c>
      <c r="G47" s="26" t="s">
        <v>41</v>
      </c>
      <c r="H47" s="27" t="s">
        <v>41</v>
      </c>
    </row>
    <row r="48" spans="1:8" ht="15">
      <c r="A48" s="58"/>
      <c r="B48" s="68"/>
      <c r="C48" s="9" t="s">
        <v>71</v>
      </c>
      <c r="D48" s="57"/>
      <c r="E48" s="57"/>
      <c r="F48" s="30">
        <v>22000</v>
      </c>
      <c r="G48" s="26" t="s">
        <v>24</v>
      </c>
      <c r="H48" s="27" t="s">
        <v>24</v>
      </c>
    </row>
    <row r="49" spans="1:8" ht="15">
      <c r="A49" s="58"/>
      <c r="B49" s="68"/>
      <c r="C49" s="9" t="s">
        <v>72</v>
      </c>
      <c r="D49" s="55"/>
      <c r="E49" s="55"/>
      <c r="F49" s="25">
        <f>D47*E47*12-F48-F47</f>
        <v>36190.35200000001</v>
      </c>
      <c r="G49" s="26" t="s">
        <v>11</v>
      </c>
      <c r="H49" s="27" t="s">
        <v>11</v>
      </c>
    </row>
    <row r="50" spans="1:8" ht="15">
      <c r="A50" s="56">
        <v>27</v>
      </c>
      <c r="B50" s="65" t="s">
        <v>73</v>
      </c>
      <c r="C50" s="8" t="s">
        <v>74</v>
      </c>
      <c r="D50" s="54">
        <v>2.4</v>
      </c>
      <c r="E50" s="54">
        <v>9566.22</v>
      </c>
      <c r="F50" s="30">
        <v>140000</v>
      </c>
      <c r="G50" s="26" t="s">
        <v>24</v>
      </c>
      <c r="H50" s="27" t="s">
        <v>24</v>
      </c>
    </row>
    <row r="51" spans="1:8" ht="15">
      <c r="A51" s="56"/>
      <c r="B51" s="65"/>
      <c r="C51" s="8" t="s">
        <v>75</v>
      </c>
      <c r="D51" s="57"/>
      <c r="E51" s="57"/>
      <c r="F51" s="30">
        <v>45000</v>
      </c>
      <c r="G51" s="26" t="s">
        <v>24</v>
      </c>
      <c r="H51" s="27" t="s">
        <v>24</v>
      </c>
    </row>
    <row r="52" spans="1:8" ht="15">
      <c r="A52" s="56"/>
      <c r="B52" s="65"/>
      <c r="C52" s="9" t="s">
        <v>22</v>
      </c>
      <c r="D52" s="55"/>
      <c r="E52" s="55"/>
      <c r="F52" s="25">
        <f>D50*E50*12-F51-F50</f>
        <v>90507.13599999994</v>
      </c>
      <c r="G52" s="26" t="s">
        <v>38</v>
      </c>
      <c r="H52" s="27" t="s">
        <v>38</v>
      </c>
    </row>
    <row r="53" spans="1:8" ht="15">
      <c r="A53" s="43">
        <v>28</v>
      </c>
      <c r="B53" s="31" t="s">
        <v>76</v>
      </c>
      <c r="C53" s="8" t="s">
        <v>77</v>
      </c>
      <c r="D53" s="24">
        <v>2.64</v>
      </c>
      <c r="E53" s="24">
        <v>4543.6</v>
      </c>
      <c r="F53" s="25">
        <f>D53*E53*12</f>
        <v>143941.24800000002</v>
      </c>
      <c r="G53" s="26" t="s">
        <v>24</v>
      </c>
      <c r="H53" s="27" t="s">
        <v>17</v>
      </c>
    </row>
    <row r="54" spans="1:8" ht="15">
      <c r="A54" s="41">
        <v>29</v>
      </c>
      <c r="B54" s="9" t="s">
        <v>78</v>
      </c>
      <c r="C54" s="9" t="s">
        <v>19</v>
      </c>
      <c r="D54" s="24">
        <v>4.01</v>
      </c>
      <c r="E54" s="24">
        <v>1767.3</v>
      </c>
      <c r="F54" s="25">
        <f>D54*E54*12</f>
        <v>85042.476</v>
      </c>
      <c r="G54" s="26" t="s">
        <v>41</v>
      </c>
      <c r="H54" s="27" t="s">
        <v>11</v>
      </c>
    </row>
    <row r="55" spans="1:8" ht="15">
      <c r="A55" s="41">
        <v>30</v>
      </c>
      <c r="B55" s="9" t="s">
        <v>79</v>
      </c>
      <c r="C55" s="9" t="s">
        <v>19</v>
      </c>
      <c r="D55" s="24">
        <v>4.01</v>
      </c>
      <c r="E55" s="24">
        <v>1766.3</v>
      </c>
      <c r="F55" s="25">
        <f>D55*E55*12</f>
        <v>84994.356</v>
      </c>
      <c r="G55" s="26" t="s">
        <v>41</v>
      </c>
      <c r="H55" s="27" t="s">
        <v>11</v>
      </c>
    </row>
    <row r="56" spans="1:8" ht="15">
      <c r="A56" s="42">
        <v>31</v>
      </c>
      <c r="B56" s="23" t="s">
        <v>80</v>
      </c>
      <c r="C56" s="9" t="s">
        <v>19</v>
      </c>
      <c r="D56" s="24">
        <v>4.07</v>
      </c>
      <c r="E56" s="24">
        <v>1742.1</v>
      </c>
      <c r="F56" s="25">
        <f>D56*E56*12</f>
        <v>85084.16399999999</v>
      </c>
      <c r="G56" s="26" t="s">
        <v>41</v>
      </c>
      <c r="H56" s="27" t="s">
        <v>11</v>
      </c>
    </row>
    <row r="57" spans="1:8" ht="15">
      <c r="A57" s="42">
        <v>32</v>
      </c>
      <c r="B57" s="23" t="s">
        <v>81</v>
      </c>
      <c r="C57" s="9" t="s">
        <v>19</v>
      </c>
      <c r="D57" s="24">
        <v>2.64</v>
      </c>
      <c r="E57" s="24">
        <v>1732.5</v>
      </c>
      <c r="F57" s="25">
        <f>D57*E57*12</f>
        <v>54885.600000000006</v>
      </c>
      <c r="G57" s="26" t="s">
        <v>41</v>
      </c>
      <c r="H57" s="27" t="s">
        <v>11</v>
      </c>
    </row>
    <row r="58" spans="1:8" ht="15">
      <c r="A58" s="56">
        <v>33</v>
      </c>
      <c r="B58" s="65" t="s">
        <v>82</v>
      </c>
      <c r="C58" s="9" t="s">
        <v>19</v>
      </c>
      <c r="D58" s="54">
        <v>2.64</v>
      </c>
      <c r="E58" s="54">
        <v>6079.5</v>
      </c>
      <c r="F58" s="30">
        <v>80000</v>
      </c>
      <c r="G58" s="46" t="s">
        <v>41</v>
      </c>
      <c r="H58" s="63" t="s">
        <v>11</v>
      </c>
    </row>
    <row r="59" spans="1:8" ht="15">
      <c r="A59" s="56"/>
      <c r="B59" s="65"/>
      <c r="C59" s="9" t="s">
        <v>22</v>
      </c>
      <c r="D59" s="57"/>
      <c r="E59" s="57"/>
      <c r="F59" s="30">
        <v>80000</v>
      </c>
      <c r="G59" s="47"/>
      <c r="H59" s="64"/>
    </row>
    <row r="60" spans="1:8" ht="15">
      <c r="A60" s="56"/>
      <c r="B60" s="65"/>
      <c r="C60" s="9" t="s">
        <v>83</v>
      </c>
      <c r="D60" s="55"/>
      <c r="E60" s="55"/>
      <c r="F60" s="25">
        <f>D58*E58*12-F59-F58</f>
        <v>32598.559999999998</v>
      </c>
      <c r="G60" s="26" t="s">
        <v>38</v>
      </c>
      <c r="H60" s="27" t="s">
        <v>38</v>
      </c>
    </row>
    <row r="61" spans="1:8" ht="15">
      <c r="A61" s="41">
        <v>34</v>
      </c>
      <c r="B61" s="9" t="s">
        <v>84</v>
      </c>
      <c r="C61" s="8" t="s">
        <v>85</v>
      </c>
      <c r="D61" s="24">
        <v>6.94</v>
      </c>
      <c r="E61" s="24">
        <v>3240.5</v>
      </c>
      <c r="F61" s="25">
        <f>D61*E61*12</f>
        <v>269868.83999999997</v>
      </c>
      <c r="G61" s="26" t="s">
        <v>38</v>
      </c>
      <c r="H61" s="27" t="s">
        <v>38</v>
      </c>
    </row>
    <row r="62" spans="1:8" ht="15">
      <c r="A62" s="52">
        <v>35</v>
      </c>
      <c r="B62" s="66" t="s">
        <v>86</v>
      </c>
      <c r="C62" s="8" t="s">
        <v>87</v>
      </c>
      <c r="D62" s="54">
        <v>5.32</v>
      </c>
      <c r="E62" s="54">
        <v>3211.8</v>
      </c>
      <c r="F62" s="25">
        <v>120041.31</v>
      </c>
      <c r="G62" s="26" t="s">
        <v>20</v>
      </c>
      <c r="H62" s="27" t="s">
        <v>20</v>
      </c>
    </row>
    <row r="63" spans="1:8" ht="15">
      <c r="A63" s="53"/>
      <c r="B63" s="67"/>
      <c r="C63" s="9" t="s">
        <v>22</v>
      </c>
      <c r="D63" s="55"/>
      <c r="E63" s="55"/>
      <c r="F63" s="25">
        <f>D62*E62*12-F62</f>
        <v>85000.00200000004</v>
      </c>
      <c r="G63" s="26" t="s">
        <v>24</v>
      </c>
      <c r="H63" s="27" t="s">
        <v>17</v>
      </c>
    </row>
    <row r="64" spans="1:8" ht="15">
      <c r="A64" s="43">
        <v>36</v>
      </c>
      <c r="B64" s="31" t="s">
        <v>88</v>
      </c>
      <c r="C64" s="9" t="s">
        <v>19</v>
      </c>
      <c r="D64" s="33">
        <v>2.64</v>
      </c>
      <c r="E64" s="33">
        <v>2496.1</v>
      </c>
      <c r="F64" s="25">
        <f>D64*E64*12</f>
        <v>79076.448</v>
      </c>
      <c r="G64" s="26" t="s">
        <v>38</v>
      </c>
      <c r="H64" s="27" t="s">
        <v>38</v>
      </c>
    </row>
    <row r="65" spans="1:8" ht="15">
      <c r="A65" s="56">
        <v>37</v>
      </c>
      <c r="B65" s="65" t="s">
        <v>89</v>
      </c>
      <c r="C65" s="9" t="s">
        <v>19</v>
      </c>
      <c r="D65" s="46">
        <v>4.34</v>
      </c>
      <c r="E65" s="46">
        <v>4795.76</v>
      </c>
      <c r="F65" s="30">
        <v>80000</v>
      </c>
      <c r="G65" s="46" t="s">
        <v>38</v>
      </c>
      <c r="H65" s="63" t="s">
        <v>38</v>
      </c>
    </row>
    <row r="66" spans="1:8" ht="15">
      <c r="A66" s="56"/>
      <c r="B66" s="65"/>
      <c r="C66" s="9" t="s">
        <v>22</v>
      </c>
      <c r="D66" s="59"/>
      <c r="E66" s="59"/>
      <c r="F66" s="30">
        <v>80000</v>
      </c>
      <c r="G66" s="47"/>
      <c r="H66" s="64"/>
    </row>
    <row r="67" spans="1:8" ht="15">
      <c r="A67" s="56"/>
      <c r="B67" s="65"/>
      <c r="C67" s="9" t="s">
        <v>90</v>
      </c>
      <c r="D67" s="47"/>
      <c r="E67" s="47"/>
      <c r="F67" s="25">
        <f>D65*E65*12-F66-F65</f>
        <v>89763.18079999997</v>
      </c>
      <c r="G67" s="26" t="s">
        <v>41</v>
      </c>
      <c r="H67" s="27" t="s">
        <v>41</v>
      </c>
    </row>
    <row r="68" spans="1:8" ht="15">
      <c r="A68" s="56">
        <v>38</v>
      </c>
      <c r="B68" s="65" t="s">
        <v>91</v>
      </c>
      <c r="C68" s="9" t="s">
        <v>22</v>
      </c>
      <c r="D68" s="54">
        <v>4.22</v>
      </c>
      <c r="E68" s="54">
        <v>3219.8</v>
      </c>
      <c r="F68" s="30">
        <v>85000</v>
      </c>
      <c r="G68" s="26" t="s">
        <v>24</v>
      </c>
      <c r="H68" s="27" t="s">
        <v>17</v>
      </c>
    </row>
    <row r="69" spans="1:8" ht="15">
      <c r="A69" s="56"/>
      <c r="B69" s="65"/>
      <c r="C69" s="9" t="s">
        <v>68</v>
      </c>
      <c r="D69" s="55"/>
      <c r="E69" s="55"/>
      <c r="F69" s="25">
        <f>D68*E68*12-F68</f>
        <v>78050.67200000002</v>
      </c>
      <c r="G69" s="26" t="s">
        <v>21</v>
      </c>
      <c r="H69" s="27" t="s">
        <v>21</v>
      </c>
    </row>
    <row r="70" spans="1:8" ht="15">
      <c r="A70" s="56">
        <v>39</v>
      </c>
      <c r="B70" s="65" t="s">
        <v>92</v>
      </c>
      <c r="C70" s="9" t="s">
        <v>93</v>
      </c>
      <c r="D70" s="54">
        <v>4.96</v>
      </c>
      <c r="E70" s="54">
        <v>3696.67</v>
      </c>
      <c r="F70" s="30">
        <v>22000</v>
      </c>
      <c r="G70" s="26" t="s">
        <v>38</v>
      </c>
      <c r="H70" s="27" t="s">
        <v>94</v>
      </c>
    </row>
    <row r="71" spans="1:8" ht="15">
      <c r="A71" s="56"/>
      <c r="B71" s="65"/>
      <c r="C71" s="9" t="s">
        <v>95</v>
      </c>
      <c r="D71" s="57"/>
      <c r="E71" s="57"/>
      <c r="F71" s="30">
        <v>60000</v>
      </c>
      <c r="G71" s="26" t="s">
        <v>41</v>
      </c>
      <c r="H71" s="27" t="s">
        <v>41</v>
      </c>
    </row>
    <row r="72" spans="1:8" ht="15">
      <c r="A72" s="56"/>
      <c r="B72" s="65"/>
      <c r="C72" s="9" t="s">
        <v>96</v>
      </c>
      <c r="D72" s="57"/>
      <c r="E72" s="57"/>
      <c r="F72" s="30">
        <v>60000</v>
      </c>
      <c r="G72" s="26" t="s">
        <v>41</v>
      </c>
      <c r="H72" s="27" t="s">
        <v>41</v>
      </c>
    </row>
    <row r="73" spans="1:8" ht="15">
      <c r="A73" s="56"/>
      <c r="B73" s="65"/>
      <c r="C73" s="9" t="s">
        <v>97</v>
      </c>
      <c r="D73" s="55"/>
      <c r="E73" s="55"/>
      <c r="F73" s="25">
        <f>D70*E70*12-F72-F71-F70</f>
        <v>78025.79839999997</v>
      </c>
      <c r="G73" s="26" t="s">
        <v>11</v>
      </c>
      <c r="H73" s="27" t="s">
        <v>11</v>
      </c>
    </row>
    <row r="74" spans="1:8" ht="15">
      <c r="A74" s="44">
        <v>40</v>
      </c>
      <c r="B74" s="32" t="s">
        <v>98</v>
      </c>
      <c r="C74" s="9" t="s">
        <v>99</v>
      </c>
      <c r="D74" s="24">
        <v>5.48</v>
      </c>
      <c r="E74" s="24">
        <v>4869</v>
      </c>
      <c r="F74" s="25">
        <f>D74*E74*12</f>
        <v>320185.44000000006</v>
      </c>
      <c r="G74" s="26" t="s">
        <v>11</v>
      </c>
      <c r="H74" s="27" t="s">
        <v>24</v>
      </c>
    </row>
    <row r="75" spans="1:8" ht="15">
      <c r="A75" s="52">
        <v>41</v>
      </c>
      <c r="B75" s="66" t="s">
        <v>100</v>
      </c>
      <c r="C75" s="9" t="s">
        <v>19</v>
      </c>
      <c r="D75" s="54">
        <v>5.89</v>
      </c>
      <c r="E75" s="54">
        <v>3327.61</v>
      </c>
      <c r="F75" s="30">
        <v>80000</v>
      </c>
      <c r="G75" s="46" t="s">
        <v>24</v>
      </c>
      <c r="H75" s="63" t="s">
        <v>17</v>
      </c>
    </row>
    <row r="76" spans="1:8" ht="15">
      <c r="A76" s="58"/>
      <c r="B76" s="68"/>
      <c r="C76" s="9" t="s">
        <v>22</v>
      </c>
      <c r="D76" s="57"/>
      <c r="E76" s="57"/>
      <c r="F76" s="30">
        <v>80000</v>
      </c>
      <c r="G76" s="47"/>
      <c r="H76" s="64"/>
    </row>
    <row r="77" spans="1:8" ht="15">
      <c r="A77" s="58"/>
      <c r="B77" s="68"/>
      <c r="C77" s="9" t="s">
        <v>95</v>
      </c>
      <c r="D77" s="57"/>
      <c r="E77" s="57"/>
      <c r="F77" s="30">
        <v>37500</v>
      </c>
      <c r="G77" s="26" t="s">
        <v>17</v>
      </c>
      <c r="H77" s="27" t="s">
        <v>17</v>
      </c>
    </row>
    <row r="78" spans="1:8" ht="15">
      <c r="A78" s="53"/>
      <c r="B78" s="67"/>
      <c r="C78" s="9" t="s">
        <v>96</v>
      </c>
      <c r="D78" s="55"/>
      <c r="E78" s="55"/>
      <c r="F78" s="25">
        <f>D75*E75*12-F77-F76-F75</f>
        <v>37695.47479999997</v>
      </c>
      <c r="G78" s="26" t="s">
        <v>17</v>
      </c>
      <c r="H78" s="27" t="s">
        <v>17</v>
      </c>
    </row>
    <row r="79" spans="1:8" ht="15">
      <c r="A79" s="52">
        <v>42</v>
      </c>
      <c r="B79" s="66" t="s">
        <v>101</v>
      </c>
      <c r="C79" s="9" t="s">
        <v>19</v>
      </c>
      <c r="D79" s="46">
        <v>2.64</v>
      </c>
      <c r="E79" s="46">
        <v>3798.4</v>
      </c>
      <c r="F79" s="34">
        <v>85000</v>
      </c>
      <c r="G79" s="26" t="s">
        <v>24</v>
      </c>
      <c r="H79" s="27" t="s">
        <v>17</v>
      </c>
    </row>
    <row r="80" spans="1:8" ht="15">
      <c r="A80" s="53"/>
      <c r="B80" s="67"/>
      <c r="C80" s="9" t="s">
        <v>102</v>
      </c>
      <c r="D80" s="47"/>
      <c r="E80" s="47"/>
      <c r="F80" s="25">
        <f>D79*E79*12-F79</f>
        <v>35333.312000000005</v>
      </c>
      <c r="G80" s="26" t="s">
        <v>11</v>
      </c>
      <c r="H80" s="27" t="s">
        <v>11</v>
      </c>
    </row>
    <row r="81" spans="1:8" ht="30">
      <c r="A81" s="42">
        <v>43</v>
      </c>
      <c r="B81" s="23" t="s">
        <v>103</v>
      </c>
      <c r="C81" s="8" t="s">
        <v>104</v>
      </c>
      <c r="D81" s="29">
        <v>4.85</v>
      </c>
      <c r="E81" s="29">
        <v>5152.47</v>
      </c>
      <c r="F81" s="25">
        <f>D81*E81*12</f>
        <v>299873.75399999996</v>
      </c>
      <c r="G81" s="26" t="s">
        <v>11</v>
      </c>
      <c r="H81" s="27" t="s">
        <v>11</v>
      </c>
    </row>
    <row r="82" spans="1:8" ht="15">
      <c r="A82" s="41">
        <v>44</v>
      </c>
      <c r="B82" s="9" t="s">
        <v>105</v>
      </c>
      <c r="C82" s="9" t="s">
        <v>19</v>
      </c>
      <c r="D82" s="24">
        <v>3.71</v>
      </c>
      <c r="E82" s="24">
        <v>1910.5</v>
      </c>
      <c r="F82" s="25">
        <f>D82*E82*12</f>
        <v>85055.45999999999</v>
      </c>
      <c r="G82" s="26" t="s">
        <v>24</v>
      </c>
      <c r="H82" s="27" t="s">
        <v>17</v>
      </c>
    </row>
    <row r="83" spans="1:8" ht="15">
      <c r="A83" s="42">
        <v>45</v>
      </c>
      <c r="B83" s="23" t="s">
        <v>106</v>
      </c>
      <c r="C83" s="9" t="s">
        <v>49</v>
      </c>
      <c r="D83" s="21">
        <v>2.64</v>
      </c>
      <c r="E83" s="19">
        <v>6943.6</v>
      </c>
      <c r="F83" s="25">
        <f>D83*E83*12</f>
        <v>219973.24800000002</v>
      </c>
      <c r="G83" s="26" t="s">
        <v>17</v>
      </c>
      <c r="H83" s="27" t="s">
        <v>17</v>
      </c>
    </row>
    <row r="84" spans="1:8" ht="15">
      <c r="A84" s="52">
        <v>46</v>
      </c>
      <c r="B84" s="66" t="s">
        <v>107</v>
      </c>
      <c r="C84" s="9" t="s">
        <v>108</v>
      </c>
      <c r="D84" s="54">
        <v>6.51</v>
      </c>
      <c r="E84" s="54">
        <v>2302.6</v>
      </c>
      <c r="F84" s="30">
        <v>142000</v>
      </c>
      <c r="G84" s="26" t="s">
        <v>38</v>
      </c>
      <c r="H84" s="27" t="s">
        <v>38</v>
      </c>
    </row>
    <row r="85" spans="1:8" ht="15">
      <c r="A85" s="53"/>
      <c r="B85" s="67"/>
      <c r="C85" s="12" t="s">
        <v>109</v>
      </c>
      <c r="D85" s="55"/>
      <c r="E85" s="55"/>
      <c r="F85" s="25">
        <f>D84*E84*12-F84</f>
        <v>37879.111999999994</v>
      </c>
      <c r="G85" s="26" t="s">
        <v>38</v>
      </c>
      <c r="H85" s="27" t="s">
        <v>38</v>
      </c>
    </row>
    <row r="86" spans="1:8" ht="15">
      <c r="A86" s="42">
        <v>47</v>
      </c>
      <c r="B86" s="28" t="s">
        <v>110</v>
      </c>
      <c r="C86" s="8" t="s">
        <v>16</v>
      </c>
      <c r="D86" s="24">
        <v>3.74</v>
      </c>
      <c r="E86" s="24">
        <v>2272.3</v>
      </c>
      <c r="F86" s="25">
        <f>D86*E86*12</f>
        <v>101980.82400000002</v>
      </c>
      <c r="G86" s="26" t="s">
        <v>11</v>
      </c>
      <c r="H86" s="27" t="s">
        <v>11</v>
      </c>
    </row>
    <row r="87" spans="1:8" ht="15">
      <c r="A87" s="41">
        <v>48</v>
      </c>
      <c r="B87" s="9" t="s">
        <v>111</v>
      </c>
      <c r="C87" s="9" t="s">
        <v>19</v>
      </c>
      <c r="D87" s="24">
        <v>3.07</v>
      </c>
      <c r="E87" s="24">
        <v>2310.1</v>
      </c>
      <c r="F87" s="25">
        <f>D87*E87*12</f>
        <v>85104.084</v>
      </c>
      <c r="G87" s="26" t="s">
        <v>24</v>
      </c>
      <c r="H87" s="27" t="s">
        <v>17</v>
      </c>
    </row>
    <row r="88" spans="1:8" ht="15">
      <c r="A88" s="52">
        <v>49</v>
      </c>
      <c r="B88" s="66" t="s">
        <v>112</v>
      </c>
      <c r="C88" s="9" t="s">
        <v>22</v>
      </c>
      <c r="D88" s="54">
        <v>4.54</v>
      </c>
      <c r="E88" s="54">
        <v>6079.95</v>
      </c>
      <c r="F88" s="30">
        <v>85000</v>
      </c>
      <c r="G88" s="26" t="s">
        <v>113</v>
      </c>
      <c r="H88" s="27" t="s">
        <v>24</v>
      </c>
    </row>
    <row r="89" spans="1:8" ht="15">
      <c r="A89" s="58"/>
      <c r="B89" s="68"/>
      <c r="C89" s="9" t="s">
        <v>72</v>
      </c>
      <c r="D89" s="57"/>
      <c r="E89" s="57"/>
      <c r="F89" s="30">
        <v>36000</v>
      </c>
      <c r="G89" s="26" t="s">
        <v>11</v>
      </c>
      <c r="H89" s="27" t="s">
        <v>11</v>
      </c>
    </row>
    <row r="90" spans="1:8" ht="15">
      <c r="A90" s="53"/>
      <c r="B90" s="67"/>
      <c r="C90" s="9" t="s">
        <v>114</v>
      </c>
      <c r="D90" s="55"/>
      <c r="E90" s="55"/>
      <c r="F90" s="25">
        <f>D88*E88*12-F89-F88</f>
        <v>210235.67599999998</v>
      </c>
      <c r="G90" s="26" t="s">
        <v>21</v>
      </c>
      <c r="H90" s="27" t="s">
        <v>41</v>
      </c>
    </row>
    <row r="91" spans="1:8" ht="15">
      <c r="A91" s="42">
        <v>50</v>
      </c>
      <c r="B91" s="23" t="s">
        <v>115</v>
      </c>
      <c r="C91" s="8" t="s">
        <v>16</v>
      </c>
      <c r="D91" s="24">
        <v>4.89</v>
      </c>
      <c r="E91" s="24">
        <v>5115.7</v>
      </c>
      <c r="F91" s="25">
        <f>D91*E91*12</f>
        <v>300189.27599999995</v>
      </c>
      <c r="G91" s="26" t="s">
        <v>24</v>
      </c>
      <c r="H91" s="27" t="s">
        <v>24</v>
      </c>
    </row>
    <row r="92" spans="1:8" ht="15">
      <c r="A92" s="56">
        <v>51</v>
      </c>
      <c r="B92" s="65" t="s">
        <v>116</v>
      </c>
      <c r="C92" s="9" t="s">
        <v>97</v>
      </c>
      <c r="D92" s="54">
        <v>2.96</v>
      </c>
      <c r="E92" s="54">
        <v>6392.7</v>
      </c>
      <c r="F92" s="30">
        <v>80000</v>
      </c>
      <c r="G92" s="26" t="s">
        <v>24</v>
      </c>
      <c r="H92" s="27" t="s">
        <v>24</v>
      </c>
    </row>
    <row r="93" spans="1:8" ht="15">
      <c r="A93" s="56"/>
      <c r="B93" s="65"/>
      <c r="C93" s="13" t="s">
        <v>49</v>
      </c>
      <c r="D93" s="57"/>
      <c r="E93" s="57"/>
      <c r="F93" s="30">
        <v>135000</v>
      </c>
      <c r="G93" s="26" t="s">
        <v>17</v>
      </c>
      <c r="H93" s="27" t="s">
        <v>17</v>
      </c>
    </row>
    <row r="94" spans="1:8" ht="15">
      <c r="A94" s="56"/>
      <c r="B94" s="65"/>
      <c r="C94" s="9" t="s">
        <v>71</v>
      </c>
      <c r="D94" s="55"/>
      <c r="E94" s="55"/>
      <c r="F94" s="25">
        <f>D92*E92*12-F93-F92</f>
        <v>12068.703999999998</v>
      </c>
      <c r="G94" s="26" t="s">
        <v>24</v>
      </c>
      <c r="H94" s="27" t="s">
        <v>24</v>
      </c>
    </row>
    <row r="95" spans="1:8" ht="15">
      <c r="A95" s="52">
        <v>52</v>
      </c>
      <c r="B95" s="66" t="s">
        <v>117</v>
      </c>
      <c r="C95" s="9" t="s">
        <v>19</v>
      </c>
      <c r="D95" s="54">
        <v>3.98</v>
      </c>
      <c r="E95" s="54">
        <v>3352.3</v>
      </c>
      <c r="F95" s="30">
        <v>80000</v>
      </c>
      <c r="G95" s="46" t="s">
        <v>41</v>
      </c>
      <c r="H95" s="63" t="s">
        <v>11</v>
      </c>
    </row>
    <row r="96" spans="1:8" ht="15">
      <c r="A96" s="53"/>
      <c r="B96" s="67"/>
      <c r="C96" s="9" t="s">
        <v>22</v>
      </c>
      <c r="D96" s="55"/>
      <c r="E96" s="55"/>
      <c r="F96" s="25">
        <f>D95*E95*12-F95</f>
        <v>80105.848</v>
      </c>
      <c r="G96" s="47"/>
      <c r="H96" s="64"/>
    </row>
    <row r="97" spans="1:8" ht="15.75">
      <c r="A97" s="52">
        <v>53</v>
      </c>
      <c r="B97" s="66" t="s">
        <v>118</v>
      </c>
      <c r="C97" s="2" t="s">
        <v>22</v>
      </c>
      <c r="D97" s="54">
        <v>2.64</v>
      </c>
      <c r="E97" s="54">
        <v>5588.63</v>
      </c>
      <c r="F97" s="30">
        <v>85000</v>
      </c>
      <c r="G97" s="26" t="s">
        <v>41</v>
      </c>
      <c r="H97" s="27" t="s">
        <v>11</v>
      </c>
    </row>
    <row r="98" spans="1:8" ht="15.75">
      <c r="A98" s="53"/>
      <c r="B98" s="67"/>
      <c r="C98" s="2" t="s">
        <v>119</v>
      </c>
      <c r="D98" s="55"/>
      <c r="E98" s="55"/>
      <c r="F98" s="25">
        <f>D97*E97*12-F97</f>
        <v>92047.7984</v>
      </c>
      <c r="G98" s="26" t="s">
        <v>14</v>
      </c>
      <c r="H98" s="27" t="s">
        <v>14</v>
      </c>
    </row>
    <row r="99" spans="1:8" ht="15.75">
      <c r="A99" s="56">
        <v>54</v>
      </c>
      <c r="B99" s="65" t="s">
        <v>120</v>
      </c>
      <c r="C99" s="2" t="s">
        <v>121</v>
      </c>
      <c r="D99" s="54">
        <v>2.88</v>
      </c>
      <c r="E99" s="54">
        <v>6934.65</v>
      </c>
      <c r="F99" s="30">
        <v>65000</v>
      </c>
      <c r="G99" s="26" t="s">
        <v>38</v>
      </c>
      <c r="H99" s="27" t="s">
        <v>38</v>
      </c>
    </row>
    <row r="100" spans="1:8" ht="15.75">
      <c r="A100" s="56"/>
      <c r="B100" s="65"/>
      <c r="C100" s="2" t="s">
        <v>22</v>
      </c>
      <c r="D100" s="57"/>
      <c r="E100" s="57"/>
      <c r="F100" s="30">
        <v>85000</v>
      </c>
      <c r="G100" s="26" t="s">
        <v>41</v>
      </c>
      <c r="H100" s="27" t="s">
        <v>11</v>
      </c>
    </row>
    <row r="101" spans="1:8" ht="15.75">
      <c r="A101" s="56"/>
      <c r="B101" s="65"/>
      <c r="C101" s="2" t="s">
        <v>68</v>
      </c>
      <c r="D101" s="55"/>
      <c r="E101" s="55"/>
      <c r="F101" s="25">
        <f>D99*E99*12-F100-F99</f>
        <v>89661.50399999996</v>
      </c>
      <c r="G101" s="26" t="s">
        <v>11</v>
      </c>
      <c r="H101" s="27" t="s">
        <v>11</v>
      </c>
    </row>
    <row r="102" spans="1:8" ht="15.75">
      <c r="A102" s="56">
        <v>55</v>
      </c>
      <c r="B102" s="65" t="s">
        <v>122</v>
      </c>
      <c r="C102" s="2" t="s">
        <v>19</v>
      </c>
      <c r="D102" s="54">
        <v>2.64</v>
      </c>
      <c r="E102" s="54">
        <v>4586.4</v>
      </c>
      <c r="F102" s="30">
        <v>75000</v>
      </c>
      <c r="G102" s="46" t="s">
        <v>41</v>
      </c>
      <c r="H102" s="63" t="s">
        <v>11</v>
      </c>
    </row>
    <row r="103" spans="1:8" ht="15.75">
      <c r="A103" s="56"/>
      <c r="B103" s="65"/>
      <c r="C103" s="2" t="s">
        <v>22</v>
      </c>
      <c r="D103" s="55"/>
      <c r="E103" s="55"/>
      <c r="F103" s="25">
        <f>D102*E102*12-F102</f>
        <v>70297.152</v>
      </c>
      <c r="G103" s="47"/>
      <c r="H103" s="64"/>
    </row>
    <row r="104" spans="1:8" ht="15.75" thickBot="1">
      <c r="A104" s="48" t="s">
        <v>123</v>
      </c>
      <c r="B104" s="49"/>
      <c r="C104" s="50"/>
      <c r="D104" s="35">
        <f>SUM(D4:D103)/55</f>
        <v>3.886181818181816</v>
      </c>
      <c r="E104" s="35">
        <f>SUM(E4:E103)</f>
        <v>252949.37</v>
      </c>
      <c r="F104" s="35">
        <f>SUM(F4:F103)</f>
        <v>11192036.740800004</v>
      </c>
      <c r="G104" s="36"/>
      <c r="H104" s="37"/>
    </row>
  </sheetData>
  <sheetProtection/>
  <mergeCells count="134">
    <mergeCell ref="B11:B13"/>
    <mergeCell ref="E11:E13"/>
    <mergeCell ref="H11:H12"/>
    <mergeCell ref="G11:G12"/>
    <mergeCell ref="B7:B8"/>
    <mergeCell ref="E7:E8"/>
    <mergeCell ref="H7:H8"/>
    <mergeCell ref="E24:E27"/>
    <mergeCell ref="B20:B21"/>
    <mergeCell ref="E20:E21"/>
    <mergeCell ref="B22:B23"/>
    <mergeCell ref="E22:E23"/>
    <mergeCell ref="B15:B17"/>
    <mergeCell ref="E15:E17"/>
    <mergeCell ref="B18:B19"/>
    <mergeCell ref="E18:E19"/>
    <mergeCell ref="E37:E38"/>
    <mergeCell ref="B39:B40"/>
    <mergeCell ref="E39:E40"/>
    <mergeCell ref="B32:B33"/>
    <mergeCell ref="E32:E33"/>
    <mergeCell ref="B34:B35"/>
    <mergeCell ref="E34:E35"/>
    <mergeCell ref="H44:H45"/>
    <mergeCell ref="B47:B49"/>
    <mergeCell ref="E47:E49"/>
    <mergeCell ref="B41:B42"/>
    <mergeCell ref="E41:E42"/>
    <mergeCell ref="B44:B46"/>
    <mergeCell ref="E44:E46"/>
    <mergeCell ref="E65:E67"/>
    <mergeCell ref="H65:H66"/>
    <mergeCell ref="B62:B63"/>
    <mergeCell ref="E62:E63"/>
    <mergeCell ref="B50:B52"/>
    <mergeCell ref="E50:E52"/>
    <mergeCell ref="B58:B60"/>
    <mergeCell ref="E58:E60"/>
    <mergeCell ref="H58:H59"/>
    <mergeCell ref="B75:B78"/>
    <mergeCell ref="E75:E78"/>
    <mergeCell ref="H75:H76"/>
    <mergeCell ref="B68:B69"/>
    <mergeCell ref="E68:E69"/>
    <mergeCell ref="B70:B73"/>
    <mergeCell ref="E70:E73"/>
    <mergeCell ref="H95:H96"/>
    <mergeCell ref="B84:B85"/>
    <mergeCell ref="E84:E85"/>
    <mergeCell ref="B88:B90"/>
    <mergeCell ref="E88:E90"/>
    <mergeCell ref="B79:B80"/>
    <mergeCell ref="E79:E80"/>
    <mergeCell ref="B97:B98"/>
    <mergeCell ref="E97:E98"/>
    <mergeCell ref="B92:B94"/>
    <mergeCell ref="E92:E94"/>
    <mergeCell ref="B95:B96"/>
    <mergeCell ref="E95:E96"/>
    <mergeCell ref="H102:H103"/>
    <mergeCell ref="A7:A8"/>
    <mergeCell ref="D7:D8"/>
    <mergeCell ref="G7:G8"/>
    <mergeCell ref="A11:A13"/>
    <mergeCell ref="D11:D13"/>
    <mergeCell ref="B99:B101"/>
    <mergeCell ref="E99:E101"/>
    <mergeCell ref="B102:B103"/>
    <mergeCell ref="E102:E103"/>
    <mergeCell ref="A15:A17"/>
    <mergeCell ref="D15:D17"/>
    <mergeCell ref="A18:A19"/>
    <mergeCell ref="D18:D19"/>
    <mergeCell ref="A20:A21"/>
    <mergeCell ref="D20:D21"/>
    <mergeCell ref="A32:A33"/>
    <mergeCell ref="D32:D33"/>
    <mergeCell ref="A34:A35"/>
    <mergeCell ref="D34:D35"/>
    <mergeCell ref="A22:A23"/>
    <mergeCell ref="D22:D23"/>
    <mergeCell ref="A24:A27"/>
    <mergeCell ref="D24:D27"/>
    <mergeCell ref="B24:B27"/>
    <mergeCell ref="A37:A38"/>
    <mergeCell ref="D37:D38"/>
    <mergeCell ref="A39:A40"/>
    <mergeCell ref="D39:D40"/>
    <mergeCell ref="A41:A42"/>
    <mergeCell ref="D41:D42"/>
    <mergeCell ref="B37:B38"/>
    <mergeCell ref="G58:G59"/>
    <mergeCell ref="A44:A46"/>
    <mergeCell ref="D44:D46"/>
    <mergeCell ref="G44:G45"/>
    <mergeCell ref="A47:A49"/>
    <mergeCell ref="D47:D49"/>
    <mergeCell ref="A68:A69"/>
    <mergeCell ref="D68:D69"/>
    <mergeCell ref="A50:A52"/>
    <mergeCell ref="D50:D52"/>
    <mergeCell ref="A58:A60"/>
    <mergeCell ref="D58:D60"/>
    <mergeCell ref="B65:B67"/>
    <mergeCell ref="A70:A73"/>
    <mergeCell ref="D70:D73"/>
    <mergeCell ref="A75:A78"/>
    <mergeCell ref="D75:D78"/>
    <mergeCell ref="G75:G76"/>
    <mergeCell ref="A62:A63"/>
    <mergeCell ref="D62:D63"/>
    <mergeCell ref="A65:A67"/>
    <mergeCell ref="D65:D67"/>
    <mergeCell ref="G65:G66"/>
    <mergeCell ref="D92:D94"/>
    <mergeCell ref="A95:A96"/>
    <mergeCell ref="D95:D96"/>
    <mergeCell ref="G95:G96"/>
    <mergeCell ref="A79:A80"/>
    <mergeCell ref="D79:D80"/>
    <mergeCell ref="A84:A85"/>
    <mergeCell ref="D84:D85"/>
    <mergeCell ref="A88:A90"/>
    <mergeCell ref="D88:D90"/>
    <mergeCell ref="G102:G103"/>
    <mergeCell ref="A104:C104"/>
    <mergeCell ref="A1:H1"/>
    <mergeCell ref="A97:A98"/>
    <mergeCell ref="D97:D98"/>
    <mergeCell ref="A99:A101"/>
    <mergeCell ref="D99:D101"/>
    <mergeCell ref="A102:A103"/>
    <mergeCell ref="D102:D103"/>
    <mergeCell ref="A92:A9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Абрамов СВ</dc:creator>
  <cp:keywords/>
  <dc:description/>
  <cp:lastModifiedBy>Абрамов СВ</cp:lastModifiedBy>
  <dcterms:created xsi:type="dcterms:W3CDTF">2011-02-21T11:49:38Z</dcterms:created>
  <dcterms:modified xsi:type="dcterms:W3CDTF">2011-02-21T11:57:57Z</dcterms:modified>
  <cp:category/>
  <cp:version/>
  <cp:contentType/>
  <cp:contentStatus/>
</cp:coreProperties>
</file>